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30" windowHeight="8565" activeTab="0"/>
  </bookViews>
  <sheets>
    <sheet name="Arkusz1" sheetId="1" r:id="rId1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<sst xmlns="http://schemas.openxmlformats.org/spreadsheetml/2006/main" count="108" uniqueCount="94">
  <si>
    <t>z tego:</t>
  </si>
  <si>
    <t>pełnomocnicy posiadający zaświadczenie o prawie do głosowania</t>
  </si>
  <si>
    <t>pełnomocnicy przyjmujący pełnomocnictwo do głosowania od jednej osoby</t>
  </si>
  <si>
    <t>posiadających orzeczenie o znacznym lub umiarkowanym stopniu niepełnosprawności albo orzeczenie organu rentowego</t>
  </si>
  <si>
    <t>Liczba pełnomocników do głosowania - ogółem</t>
  </si>
  <si>
    <t>pełnomocnicy wpisani do rejestru wyborców w tej samej gminie, co udzielający pełnomocnictwa</t>
  </si>
  <si>
    <t>Liczba wyborców udzielających pełnomocnictw do głosowania - ogółem</t>
  </si>
  <si>
    <t>Informacja</t>
  </si>
  <si>
    <t>o liczbie pełnomocników do głosowania i wyborców udzielających pełnomocnictw do głosowania</t>
  </si>
  <si>
    <t>najpóźniej w dniu głosowania kończących 75 lat</t>
  </si>
  <si>
    <t>L.p.</t>
  </si>
  <si>
    <t>Kod teryt.</t>
  </si>
  <si>
    <t>Nazwa jednostki</t>
  </si>
  <si>
    <t>Liczba mieszkańców w dniu 31 grudnia 2009 r.</t>
  </si>
  <si>
    <t>powiat bielski</t>
  </si>
  <si>
    <t>m. Szczyrk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</si>
  <si>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</si>
  <si>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</si>
  <si>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</si>
  <si>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</si>
  <si>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</si>
  <si>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</si>
  <si>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</si>
  <si>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</si>
  <si>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</si>
  <si>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powiat cieszyński</t>
  </si>
  <si>
    <t>m. Cieszyn</t>
  </si>
  <si>
    <t>m. Ustroń</t>
  </si>
  <si>
    <t>m. Wisła</t>
  </si>
  <si>
    <t>gm. Brenna</t>
  </si>
  <si>
    <t>gm. Chybie</t>
  </si>
  <si>
    <t>gm. Dębowiec</t>
  </si>
  <si>
    <t>gm. Goleszów</t>
  </si>
  <si>
    <t>gm. Hażlach</t>
  </si>
  <si>
    <t>gm. Istebna</t>
  </si>
  <si>
    <t>gm. Skoczów</t>
  </si>
  <si>
    <t>gm. Strumień</t>
  </si>
  <si>
    <t>gm. Zebrzydowice</t>
  </si>
  <si>
    <t>powiat pszczyński</t>
  </si>
  <si>
    <t>gm. Goczałkowice-Zdrój</t>
  </si>
  <si>
    <t>gm. Kobiór</t>
  </si>
  <si>
    <t>gm. Miedźna</t>
  </si>
  <si>
    <t>gm. Pawłowice</t>
  </si>
  <si>
    <t>gm. Pszczyna</t>
  </si>
  <si>
    <t>gm. Suszec</t>
  </si>
  <si>
    <t>powiat wodzisławski</t>
  </si>
  <si>
    <t>m. Pszów</t>
  </si>
  <si>
    <t>m. Radlin</t>
  </si>
  <si>
    <t>m. Rydułtowy</t>
  </si>
  <si>
    <t>m. Wodzisław Śląski</t>
  </si>
  <si>
    <t>gm. Godów</t>
  </si>
  <si>
    <t>gm. Gorzyce</t>
  </si>
  <si>
    <t>gm. Lubomia</t>
  </si>
  <si>
    <t>gm. Marklowice</t>
  </si>
  <si>
    <t>gm. Mszana</t>
  </si>
  <si>
    <t>powiat żywiecki</t>
  </si>
  <si>
    <t>m. Żywiec</t>
  </si>
  <si>
    <t>gm. Czernichów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</si>
  <si>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</si>
  <si>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</si>
  <si>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</si>
  <si>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</si>
  <si>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</si>
  <si>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</si>
  <si>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</si>
  <si>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</si>
  <si>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</si>
  <si>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</si>
  <si>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</si>
  <si>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</si>
  <si>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</si>
  <si>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m. Bielsko-Biała</t>
  </si>
  <si>
    <t>m. Jastrzębie Zdrój</t>
  </si>
  <si>
    <t>m. Żory</t>
  </si>
  <si>
    <t>Razem</t>
  </si>
  <si>
    <t>Krajowe Biuro Wyborcze</t>
  </si>
  <si>
    <t>Delegatura w Bielsku-Bialej</t>
  </si>
  <si>
    <t>na każde 15 000 mieszkańców</t>
  </si>
  <si>
    <t>w wyborach Prezydenta Rzeczypospolitej Polskiej, zarządzonych na dzień 20 czerwca 2010 r.,</t>
  </si>
  <si>
    <t>z uwzględnieniem terytorialnego zasięgu działania Okręgowej Komisji Wyborczej nr 36 w Bielsku-Białej</t>
  </si>
  <si>
    <r>
      <t>pełnomocnicy przyjmujący pełnomocnictwo do głosowania od dwóch osób</t>
    </r>
    <r>
      <rPr>
        <vertAlign val="superscript"/>
        <sz val="8"/>
        <rFont val="Arial CE"/>
        <family val="0"/>
      </rPr>
      <t>1)</t>
    </r>
  </si>
  <si>
    <t>Warunki poprawności informacji</t>
  </si>
  <si>
    <t>Liczba pełnomocników do głosowania - ogółem (rubryka 5)</t>
  </si>
  <si>
    <r>
      <t>Suma liczby pełnomocników przyjmujących pełnomocnictwo do głosowania od jednej osoby (rubryka 8) i dwóch osób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(rubryka 9)</t>
    </r>
  </si>
  <si>
    <t>Liczba wyborców udzielających pełnomocnictw do głosowania - ogółem (rubryka 10)</t>
  </si>
  <si>
    <t>Różnica pomiędzy liczbą pełnomocników do głosowania - ogółem (rubryka 5) i sumą liczby pełnomocników z rubryki 8 oraz rubryki 9 (zestawienie jest prawidłowe, gdy różnica ta wynosi "0")</t>
  </si>
  <si>
    <r>
      <t>Różnica pomiędzy liczbą wyborców udzielających pełnomocnictw do głosowania - ogółem (rubryka 10) a liczbą wyborców jako sumą liczby pełnomocników przyjmujących pełnomocnictwo do głosowania od jednej osoby i podwojonej liczby pełnomocników przyjmujących pełnomocnictwo do głosowania od dwóch osób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>,</t>
    </r>
    <r>
      <rPr>
        <sz val="10"/>
        <rFont val="Arial CE"/>
        <family val="0"/>
      </rPr>
      <t xml:space="preserve"> to jest rubryka 8 + 2 x rubryka 9 (zestawienie jest prawidłowe, gdy różnica ta wynosi "0")   </t>
    </r>
  </si>
  <si>
    <t>Uwagi:</t>
  </si>
  <si>
    <t>lub osoba pozostająca w stosunku przysposobienia, opieki lub kurateli w stosunku do pełnomocnika.</t>
  </si>
  <si>
    <t>Rubryka 6 + rubryka 7 = rubryka 5, rubryka 8 + rubryka 9 = rubryka 5</t>
  </si>
  <si>
    <t>Rubryka 11 + rubryka 12 = rubryka 10, rubryka 8 + 2 x rubryka 9 = rubryka 10</t>
  </si>
  <si>
    <r>
      <t>Liczba wyborców udzielających pełnomocnictw do głosowania - ogółem, jako suma liczby pełnomocników przyjmujących pełnomocnictwo do głosowania od jednej osoby i podwojonej liczby pełnomocników przyjmujących pełnomocnictwo do głosowania od dwóch osób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(rubryka 8 + 2 x rubryka 9)  </t>
    </r>
  </si>
  <si>
    <r>
      <t>1)</t>
    </r>
    <r>
      <rPr>
        <sz val="10"/>
        <rFont val="Arial CE"/>
        <family val="0"/>
      </rPr>
      <t xml:space="preserve"> Pełnomocnictwo do głosowania można przyjąć od dwóch osób, jeżeli co najmniej jedną z nich jest wstępny, zstępny, małżonek, brat, siostra </t>
    </r>
  </si>
  <si>
    <t>Bielsko-Biała, dnia 14 czerwca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</si>
</sst>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625" style="0" customWidth="1"/>
    <col min="3" max="3" width="29.00390625" style="0" customWidth="1"/>
    <col min="4" max="4" width="10.75390625" style="0" customWidth="1"/>
    <col min="5" max="5" width="8.00390625" style="0" customWidth="1"/>
    <col min="6" max="6" width="10.875" style="0" customWidth="1"/>
    <col min="7" max="7" width="7.75390625" style="0" customWidth="1"/>
    <col min="8" max="8" width="9.00390625" style="0" customWidth="1"/>
    <col min="9" max="9" width="8.75390625" style="0" customWidth="1"/>
    <col min="10" max="10" width="9.25390625" style="0" customWidth="1"/>
    <col min="11" max="11" width="12.125" style="0" customWidth="1"/>
    <col min="12" max="12" width="5.75390625" style="0" customWidth="1"/>
    <col min="13" max="13" width="6.125" style="0" customWidth="1"/>
    <col min="14" max="14" width="11.25390625" style="0" customWidth="1"/>
    <col min="15" max="15" width="8.00390625" style="0" customWidth="1"/>
    <col min="18" max="18" width="8.00390625" style="0" customWidth="1"/>
    <col min="19" max="19" width="13.00390625" style="0" customWidth="1"/>
    <col min="21" max="21" width="5.625" style="0" customWidth="1"/>
    <col min="23" max="23" width="29.00390625" style="0" customWidth="1"/>
    <col min="24" max="24" width="18.125" style="0" customWidth="1"/>
    <col min="25" max="25" width="18.375" style="0" customWidth="1"/>
    <col min="26" max="26" width="24.375" style="0" customWidth="1"/>
    <col min="27" max="27" width="18.375" style="0" customWidth="1"/>
    <col min="28" max="28" width="36.875" style="0" customWidth="1"/>
    <col min="29" max="29" width="37.375" style="0" customWidth="1"/>
  </cols>
  <sheetData>
    <row r="1" spans="1:28" ht="12.75">
      <c r="A1" t="s">
        <v>75</v>
      </c>
      <c r="P1" t="s">
        <v>93</v>
      </c>
      <c r="U1" t="str">
        <f>A1</f>
        <v>Krajowe Biuro Wyborcze</v>
      </c>
      <c r="AB1" t="str">
        <f>P1</f>
        <v>Bielsko-Biała, dnia 14 czerwca 2010 r.</v>
      </c>
    </row>
    <row r="2" spans="1:21" ht="12.75">
      <c r="A2" t="s">
        <v>76</v>
      </c>
      <c r="U2" t="str">
        <f>A2</f>
        <v>Delegatura w Bielsku-Bialej</v>
      </c>
    </row>
    <row r="3" spans="1:29" ht="12.75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 t="s">
        <v>81</v>
      </c>
      <c r="V3" s="23"/>
      <c r="W3" s="23"/>
      <c r="X3" s="23"/>
      <c r="Y3" s="23"/>
      <c r="Z3" s="23"/>
      <c r="AA3" s="23"/>
      <c r="AB3" s="23"/>
      <c r="AC3" s="23"/>
    </row>
    <row r="4" spans="1:29" ht="12.75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 t="str">
        <f>A4</f>
        <v>o liczbie pełnomocników do głosowania i wyborców udzielających pełnomocnictw do głosowania</v>
      </c>
      <c r="V4" s="23"/>
      <c r="W4" s="23"/>
      <c r="X4" s="23"/>
      <c r="Y4" s="23"/>
      <c r="Z4" s="23"/>
      <c r="AA4" s="23"/>
      <c r="AB4" s="23"/>
      <c r="AC4" s="23"/>
    </row>
    <row r="5" spans="1:29" ht="12.75">
      <c r="A5" s="23" t="s">
        <v>78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 t="str">
        <f>A5</f>
        <v>w wyborach Prezydenta Rzeczypospolitej Polskiej, zarządzonych na dzień 20 czerwca 2010 r.,</v>
      </c>
      <c r="V5" s="23"/>
      <c r="W5" s="23"/>
      <c r="X5" s="23"/>
      <c r="Y5" s="23"/>
      <c r="Z5" s="23"/>
      <c r="AA5" s="23"/>
      <c r="AB5" s="23"/>
      <c r="AC5" s="23"/>
    </row>
    <row r="6" spans="1:29" ht="12.75">
      <c r="A6" s="23" t="s">
        <v>79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 t="str">
        <f>A6</f>
        <v>z uwzględnieniem terytorialnego zasięgu działania Okręgowej Komisji Wyborczej nr 36 w Bielsku-Białej</v>
      </c>
      <c r="V6" s="23"/>
      <c r="W6" s="23"/>
      <c r="X6" s="23"/>
      <c r="Y6" s="23"/>
      <c r="Z6" s="23"/>
      <c r="AA6" s="23"/>
      <c r="AB6" s="23"/>
      <c r="AC6" s="23"/>
    </row>
    <row r="7" spans="3:20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29" ht="20.25" customHeight="1">
      <c r="A9" s="24" t="s">
        <v>10</v>
      </c>
      <c r="B9" s="26" t="s">
        <v>11</v>
      </c>
      <c r="C9" s="29" t="s">
        <v>12</v>
      </c>
      <c r="D9" s="20" t="s">
        <v>13</v>
      </c>
      <c r="E9" s="20" t="s">
        <v>4</v>
      </c>
      <c r="F9" s="24" t="s">
        <v>0</v>
      </c>
      <c r="G9" s="24"/>
      <c r="H9" s="24"/>
      <c r="I9" s="24"/>
      <c r="J9" s="20" t="s">
        <v>6</v>
      </c>
      <c r="K9" s="24" t="s">
        <v>0</v>
      </c>
      <c r="L9" s="24"/>
      <c r="M9" s="25" t="s">
        <v>4</v>
      </c>
      <c r="N9" s="24" t="s">
        <v>0</v>
      </c>
      <c r="O9" s="24"/>
      <c r="P9" s="24"/>
      <c r="Q9" s="24"/>
      <c r="R9" s="25" t="s">
        <v>6</v>
      </c>
      <c r="S9" s="26" t="s">
        <v>0</v>
      </c>
      <c r="T9" s="26"/>
      <c r="U9" s="27" t="s">
        <v>10</v>
      </c>
      <c r="V9" s="27" t="s">
        <v>11</v>
      </c>
      <c r="W9" s="27" t="s">
        <v>12</v>
      </c>
      <c r="X9" s="28" t="s">
        <v>82</v>
      </c>
      <c r="Y9" s="28" t="s">
        <v>83</v>
      </c>
      <c r="Z9" s="28" t="s">
        <v>85</v>
      </c>
      <c r="AA9" s="28" t="s">
        <v>84</v>
      </c>
      <c r="AB9" s="28" t="s">
        <v>91</v>
      </c>
      <c r="AC9" s="28" t="s">
        <v>86</v>
      </c>
    </row>
    <row r="10" spans="1:29" ht="103.5" customHeight="1">
      <c r="A10" s="24"/>
      <c r="B10" s="26"/>
      <c r="C10" s="30"/>
      <c r="D10" s="21"/>
      <c r="E10" s="21"/>
      <c r="F10" s="20" t="s">
        <v>5</v>
      </c>
      <c r="G10" s="20" t="s">
        <v>1</v>
      </c>
      <c r="H10" s="20" t="s">
        <v>2</v>
      </c>
      <c r="I10" s="20" t="s">
        <v>80</v>
      </c>
      <c r="J10" s="21"/>
      <c r="K10" s="20" t="s">
        <v>3</v>
      </c>
      <c r="L10" s="20" t="s">
        <v>9</v>
      </c>
      <c r="M10" s="26"/>
      <c r="N10" s="10" t="s">
        <v>5</v>
      </c>
      <c r="O10" s="10" t="s">
        <v>1</v>
      </c>
      <c r="P10" s="10" t="s">
        <v>2</v>
      </c>
      <c r="Q10" s="10" t="s">
        <v>80</v>
      </c>
      <c r="R10" s="25"/>
      <c r="S10" s="10" t="s">
        <v>3</v>
      </c>
      <c r="T10" s="10" t="s">
        <v>9</v>
      </c>
      <c r="U10" s="27"/>
      <c r="V10" s="27"/>
      <c r="W10" s="27"/>
      <c r="X10" s="28"/>
      <c r="Y10" s="28"/>
      <c r="Z10" s="28"/>
      <c r="AA10" s="28"/>
      <c r="AB10" s="28"/>
      <c r="AC10" s="28"/>
    </row>
    <row r="11" spans="1:29" ht="18.75" customHeight="1">
      <c r="A11" s="24"/>
      <c r="B11" s="26"/>
      <c r="C11" s="31"/>
      <c r="D11" s="22"/>
      <c r="E11" s="22"/>
      <c r="F11" s="22"/>
      <c r="G11" s="22"/>
      <c r="H11" s="22"/>
      <c r="I11" s="22"/>
      <c r="J11" s="22"/>
      <c r="K11" s="22"/>
      <c r="L11" s="22"/>
      <c r="M11" s="26" t="s">
        <v>77</v>
      </c>
      <c r="N11" s="26"/>
      <c r="O11" s="26"/>
      <c r="P11" s="26"/>
      <c r="Q11" s="26"/>
      <c r="R11" s="26"/>
      <c r="S11" s="26"/>
      <c r="T11" s="26"/>
      <c r="U11" s="27"/>
      <c r="V11" s="27"/>
      <c r="W11" s="27"/>
      <c r="X11" s="28"/>
      <c r="Y11" s="28"/>
      <c r="Z11" s="28"/>
      <c r="AA11" s="28"/>
      <c r="AB11" s="28"/>
      <c r="AC11" s="28"/>
    </row>
    <row r="12" spans="1:29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</row>
    <row r="13" spans="1:29" ht="19.5" customHeight="1">
      <c r="A13" s="11">
        <v>1</v>
      </c>
      <c r="B13" s="6">
        <v>240200</v>
      </c>
      <c r="C13" s="4" t="s">
        <v>14</v>
      </c>
      <c r="D13" s="3">
        <v>153823</v>
      </c>
      <c r="E13" s="3">
        <f>SUM(E14:E23)</f>
        <v>22</v>
      </c>
      <c r="F13" s="3">
        <f aca="true" t="shared" si="0" ref="F13:L13">SUM(F14:F23)</f>
        <v>22</v>
      </c>
      <c r="G13" s="3">
        <f t="shared" si="0"/>
        <v>0</v>
      </c>
      <c r="H13" s="3">
        <f t="shared" si="0"/>
        <v>20</v>
      </c>
      <c r="I13" s="3">
        <f t="shared" si="0"/>
        <v>2</v>
      </c>
      <c r="J13" s="3">
        <f t="shared" si="0"/>
        <v>24</v>
      </c>
      <c r="K13" s="3">
        <f t="shared" si="0"/>
        <v>7</v>
      </c>
      <c r="L13" s="3">
        <f t="shared" si="0"/>
        <v>17</v>
      </c>
      <c r="M13" s="5">
        <f>15000*E13/D13</f>
        <v>2.1453228710920995</v>
      </c>
      <c r="N13" s="5">
        <f>15000*F13/D13</f>
        <v>2.1453228710920995</v>
      </c>
      <c r="O13" s="5">
        <f>15000*G13/D13</f>
        <v>0</v>
      </c>
      <c r="P13" s="5">
        <f>15000*H13/D13</f>
        <v>1.9502935191746358</v>
      </c>
      <c r="Q13" s="5">
        <f>15000*I13/D13</f>
        <v>0.19502935191746357</v>
      </c>
      <c r="R13" s="5">
        <f>15000*J13/D13</f>
        <v>2.340352223009563</v>
      </c>
      <c r="S13" s="5">
        <f>15000*K13/D13</f>
        <v>0.6826027317111225</v>
      </c>
      <c r="T13" s="5">
        <f>15000*L13/D13</f>
        <v>1.6577494912984405</v>
      </c>
      <c r="U13" s="1">
        <f>A13</f>
        <v>1</v>
      </c>
      <c r="V13" s="13">
        <f>B13</f>
        <v>240200</v>
      </c>
      <c r="W13" s="14" t="str">
        <f>C13</f>
        <v>powiat bielski</v>
      </c>
      <c r="X13" s="13">
        <f>E13</f>
        <v>22</v>
      </c>
      <c r="Y13" s="13">
        <f>SUM(H13+I13)</f>
        <v>22</v>
      </c>
      <c r="Z13" s="18">
        <f>X13-Y13</f>
        <v>0</v>
      </c>
      <c r="AA13" s="13">
        <f>J13</f>
        <v>24</v>
      </c>
      <c r="AB13" s="13">
        <f>H13+2*I13</f>
        <v>24</v>
      </c>
      <c r="AC13" s="18">
        <f>AA13-AB13</f>
        <v>0</v>
      </c>
    </row>
    <row r="14" spans="1:29" ht="19.5" customHeight="1">
      <c r="A14" s="11">
        <v>2</v>
      </c>
      <c r="B14" s="6">
        <v>240201</v>
      </c>
      <c r="C14" s="3" t="s">
        <v>15</v>
      </c>
      <c r="D14" s="3">
        <v>5695</v>
      </c>
      <c r="E14" s="3">
        <f aca="true" t="shared" si="1" ref="E14:E72">SUM(F14:G14)</f>
        <v>1</v>
      </c>
      <c r="F14" s="3">
        <v>1</v>
      </c>
      <c r="G14" s="3">
        <v>0</v>
      </c>
      <c r="H14" s="3">
        <v>1</v>
      </c>
      <c r="I14" s="3">
        <v>0</v>
      </c>
      <c r="J14" s="3">
        <f aca="true" t="shared" si="2" ref="J14:J72">SUM(K14:L14)</f>
        <v>1</v>
      </c>
      <c r="K14" s="3">
        <v>0</v>
      </c>
      <c r="L14" s="3">
        <v>1</v>
      </c>
      <c r="M14" s="5">
        <f aca="true" t="shared" si="3" ref="M14:M73">15000*E14/D14</f>
        <v>2.633889376646181</v>
      </c>
      <c r="N14" s="5">
        <f aca="true" t="shared" si="4" ref="N14:N73">15000*F14/D14</f>
        <v>2.633889376646181</v>
      </c>
      <c r="O14" s="5">
        <f aca="true" t="shared" si="5" ref="O14:O73">15000*G14/D14</f>
        <v>0</v>
      </c>
      <c r="P14" s="5">
        <f aca="true" t="shared" si="6" ref="P14:P73">15000*H14/D14</f>
        <v>2.633889376646181</v>
      </c>
      <c r="Q14" s="5">
        <f aca="true" t="shared" si="7" ref="Q14:Q73">15000*I14/D14</f>
        <v>0</v>
      </c>
      <c r="R14" s="5">
        <f aca="true" t="shared" si="8" ref="R14:R73">15000*J14/D14</f>
        <v>2.633889376646181</v>
      </c>
      <c r="S14" s="5">
        <f aca="true" t="shared" si="9" ref="S14:S73">15000*K14/D14</f>
        <v>0</v>
      </c>
      <c r="T14" s="5">
        <f aca="true" t="shared" si="10" ref="T14:T73">15000*L14/D14</f>
        <v>2.633889376646181</v>
      </c>
      <c r="U14" s="1">
        <f aca="true" t="shared" si="11" ref="U14:U72">A14</f>
        <v>2</v>
      </c>
      <c r="V14" s="13">
        <f aca="true" t="shared" si="12" ref="V14:V72">B14</f>
        <v>240201</v>
      </c>
      <c r="W14" s="13" t="str">
        <f aca="true" t="shared" si="13" ref="W14:W73">C14</f>
        <v>m. Szczyrk</v>
      </c>
      <c r="X14" s="13">
        <f aca="true" t="shared" si="14" ref="X14:X73">E14</f>
        <v>1</v>
      </c>
      <c r="Y14" s="13">
        <f aca="true" t="shared" si="15" ref="Y14:Y73">SUM(H14+I14)</f>
        <v>1</v>
      </c>
      <c r="Z14" s="18">
        <f aca="true" t="shared" si="16" ref="Z14:Z73">X14-Y14</f>
        <v>0</v>
      </c>
      <c r="AA14" s="13">
        <f aca="true" t="shared" si="17" ref="AA14:AA73">J14</f>
        <v>1</v>
      </c>
      <c r="AB14" s="13">
        <f aca="true" t="shared" si="18" ref="AB14:AB73">H14+2*I14</f>
        <v>1</v>
      </c>
      <c r="AC14" s="18">
        <f aca="true" t="shared" si="19" ref="AC14:AC73">AA14-AB14</f>
        <v>0</v>
      </c>
    </row>
    <row r="15" spans="1:29" ht="19.5" customHeight="1">
      <c r="A15" s="11">
        <v>3</v>
      </c>
      <c r="B15" s="6">
        <v>240202</v>
      </c>
      <c r="C15" s="3" t="s">
        <v>16</v>
      </c>
      <c r="D15" s="3">
        <v>10751</v>
      </c>
      <c r="E15" s="3">
        <f t="shared" si="1"/>
        <v>3</v>
      </c>
      <c r="F15" s="3">
        <v>3</v>
      </c>
      <c r="G15" s="3">
        <v>0</v>
      </c>
      <c r="H15" s="3">
        <v>3</v>
      </c>
      <c r="I15" s="3">
        <v>0</v>
      </c>
      <c r="J15" s="3">
        <f t="shared" si="2"/>
        <v>3</v>
      </c>
      <c r="K15" s="3">
        <v>1</v>
      </c>
      <c r="L15" s="3">
        <v>2</v>
      </c>
      <c r="M15" s="5">
        <f t="shared" si="3"/>
        <v>4.185657148172263</v>
      </c>
      <c r="N15" s="5">
        <f t="shared" si="4"/>
        <v>4.185657148172263</v>
      </c>
      <c r="O15" s="5">
        <f t="shared" si="5"/>
        <v>0</v>
      </c>
      <c r="P15" s="5">
        <f t="shared" si="6"/>
        <v>4.185657148172263</v>
      </c>
      <c r="Q15" s="5">
        <f t="shared" si="7"/>
        <v>0</v>
      </c>
      <c r="R15" s="5">
        <f t="shared" si="8"/>
        <v>4.185657148172263</v>
      </c>
      <c r="S15" s="5">
        <f t="shared" si="9"/>
        <v>1.3952190493907544</v>
      </c>
      <c r="T15" s="5">
        <f t="shared" si="10"/>
        <v>2.7904380987815087</v>
      </c>
      <c r="U15" s="1">
        <f t="shared" si="11"/>
        <v>3</v>
      </c>
      <c r="V15" s="13">
        <f t="shared" si="12"/>
        <v>240202</v>
      </c>
      <c r="W15" s="13" t="str">
        <f t="shared" si="13"/>
        <v>gm. Bestwina</v>
      </c>
      <c r="X15" s="13">
        <f t="shared" si="14"/>
        <v>3</v>
      </c>
      <c r="Y15" s="13">
        <f t="shared" si="15"/>
        <v>3</v>
      </c>
      <c r="Z15" s="18">
        <f t="shared" si="16"/>
        <v>0</v>
      </c>
      <c r="AA15" s="13">
        <f t="shared" si="17"/>
        <v>3</v>
      </c>
      <c r="AB15" s="13">
        <f t="shared" si="18"/>
        <v>3</v>
      </c>
      <c r="AC15" s="18">
        <f t="shared" si="19"/>
        <v>0</v>
      </c>
    </row>
    <row r="16" spans="1:29" ht="19.5" customHeight="1">
      <c r="A16" s="11">
        <v>4</v>
      </c>
      <c r="B16" s="6">
        <v>240203</v>
      </c>
      <c r="C16" s="3" t="s">
        <v>17</v>
      </c>
      <c r="D16" s="3">
        <v>10753</v>
      </c>
      <c r="E16" s="3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f t="shared" si="2"/>
        <v>0</v>
      </c>
      <c r="K16" s="3">
        <v>0</v>
      </c>
      <c r="L16" s="3">
        <v>0</v>
      </c>
      <c r="M16" s="5">
        <f t="shared" si="3"/>
        <v>0</v>
      </c>
      <c r="N16" s="5">
        <f t="shared" si="4"/>
        <v>0</v>
      </c>
      <c r="O16" s="5">
        <f t="shared" si="5"/>
        <v>0</v>
      </c>
      <c r="P16" s="5">
        <f t="shared" si="6"/>
        <v>0</v>
      </c>
      <c r="Q16" s="5">
        <f t="shared" si="7"/>
        <v>0</v>
      </c>
      <c r="R16" s="5">
        <f t="shared" si="8"/>
        <v>0</v>
      </c>
      <c r="S16" s="5">
        <f t="shared" si="9"/>
        <v>0</v>
      </c>
      <c r="T16" s="5">
        <f t="shared" si="10"/>
        <v>0</v>
      </c>
      <c r="U16" s="1">
        <f t="shared" si="11"/>
        <v>4</v>
      </c>
      <c r="V16" s="13">
        <f t="shared" si="12"/>
        <v>240203</v>
      </c>
      <c r="W16" s="13" t="str">
        <f t="shared" si="13"/>
        <v>gm. Buczkowice</v>
      </c>
      <c r="X16" s="13">
        <f t="shared" si="14"/>
        <v>0</v>
      </c>
      <c r="Y16" s="13">
        <f t="shared" si="15"/>
        <v>0</v>
      </c>
      <c r="Z16" s="18">
        <f t="shared" si="16"/>
        <v>0</v>
      </c>
      <c r="AA16" s="13">
        <f t="shared" si="17"/>
        <v>0</v>
      </c>
      <c r="AB16" s="13">
        <f t="shared" si="18"/>
        <v>0</v>
      </c>
      <c r="AC16" s="18">
        <f t="shared" si="19"/>
        <v>0</v>
      </c>
    </row>
    <row r="17" spans="1:29" ht="19.5" customHeight="1">
      <c r="A17" s="11">
        <v>5</v>
      </c>
      <c r="B17" s="6">
        <v>240204</v>
      </c>
      <c r="C17" s="3" t="s">
        <v>18</v>
      </c>
      <c r="D17" s="3">
        <v>43179</v>
      </c>
      <c r="E17" s="3">
        <f t="shared" si="1"/>
        <v>7</v>
      </c>
      <c r="F17" s="3">
        <v>7</v>
      </c>
      <c r="G17" s="3">
        <v>0</v>
      </c>
      <c r="H17" s="3">
        <v>7</v>
      </c>
      <c r="I17" s="3">
        <v>0</v>
      </c>
      <c r="J17" s="3">
        <f t="shared" si="2"/>
        <v>7</v>
      </c>
      <c r="K17" s="3">
        <v>1</v>
      </c>
      <c r="L17" s="3">
        <v>6</v>
      </c>
      <c r="M17" s="5">
        <f t="shared" si="3"/>
        <v>2.4317376502466477</v>
      </c>
      <c r="N17" s="5">
        <f t="shared" si="4"/>
        <v>2.4317376502466477</v>
      </c>
      <c r="O17" s="5">
        <f t="shared" si="5"/>
        <v>0</v>
      </c>
      <c r="P17" s="5">
        <f t="shared" si="6"/>
        <v>2.4317376502466477</v>
      </c>
      <c r="Q17" s="5">
        <f t="shared" si="7"/>
        <v>0</v>
      </c>
      <c r="R17" s="5">
        <f t="shared" si="8"/>
        <v>2.4317376502466477</v>
      </c>
      <c r="S17" s="5">
        <f t="shared" si="9"/>
        <v>0.34739109289237824</v>
      </c>
      <c r="T17" s="5">
        <f t="shared" si="10"/>
        <v>2.0843465573542694</v>
      </c>
      <c r="U17" s="1">
        <f t="shared" si="11"/>
        <v>5</v>
      </c>
      <c r="V17" s="13">
        <f t="shared" si="12"/>
        <v>240204</v>
      </c>
      <c r="W17" s="13" t="str">
        <f t="shared" si="13"/>
        <v>gm. Czechowice-Dziedzice</v>
      </c>
      <c r="X17" s="13">
        <f t="shared" si="14"/>
        <v>7</v>
      </c>
      <c r="Y17" s="13">
        <f t="shared" si="15"/>
        <v>7</v>
      </c>
      <c r="Z17" s="18">
        <f t="shared" si="16"/>
        <v>0</v>
      </c>
      <c r="AA17" s="13">
        <f t="shared" si="17"/>
        <v>7</v>
      </c>
      <c r="AB17" s="13">
        <f t="shared" si="18"/>
        <v>7</v>
      </c>
      <c r="AC17" s="18">
        <f t="shared" si="19"/>
        <v>0</v>
      </c>
    </row>
    <row r="18" spans="1:29" ht="19.5" customHeight="1">
      <c r="A18" s="11">
        <v>6</v>
      </c>
      <c r="B18" s="6">
        <v>240205</v>
      </c>
      <c r="C18" s="3" t="s">
        <v>19</v>
      </c>
      <c r="D18" s="3">
        <v>21600</v>
      </c>
      <c r="E18" s="3">
        <f t="shared" si="1"/>
        <v>2</v>
      </c>
      <c r="F18" s="3">
        <v>2</v>
      </c>
      <c r="G18" s="3">
        <v>0</v>
      </c>
      <c r="H18" s="3">
        <v>1</v>
      </c>
      <c r="I18" s="3">
        <v>1</v>
      </c>
      <c r="J18" s="3">
        <f t="shared" si="2"/>
        <v>3</v>
      </c>
      <c r="K18" s="3">
        <v>2</v>
      </c>
      <c r="L18" s="3">
        <v>1</v>
      </c>
      <c r="M18" s="5">
        <f t="shared" si="3"/>
        <v>1.3888888888888888</v>
      </c>
      <c r="N18" s="5">
        <f t="shared" si="4"/>
        <v>1.3888888888888888</v>
      </c>
      <c r="O18" s="5">
        <f t="shared" si="5"/>
        <v>0</v>
      </c>
      <c r="P18" s="5">
        <f t="shared" si="6"/>
        <v>0.6944444444444444</v>
      </c>
      <c r="Q18" s="5">
        <f t="shared" si="7"/>
        <v>0.6944444444444444</v>
      </c>
      <c r="R18" s="5">
        <f t="shared" si="8"/>
        <v>2.0833333333333335</v>
      </c>
      <c r="S18" s="5">
        <f t="shared" si="9"/>
        <v>1.3888888888888888</v>
      </c>
      <c r="T18" s="5">
        <f t="shared" si="10"/>
        <v>0.6944444444444444</v>
      </c>
      <c r="U18" s="1">
        <f t="shared" si="11"/>
        <v>6</v>
      </c>
      <c r="V18" s="13">
        <f t="shared" si="12"/>
        <v>240205</v>
      </c>
      <c r="W18" s="13" t="str">
        <f t="shared" si="13"/>
        <v>gm. Jasienica</v>
      </c>
      <c r="X18" s="13">
        <f t="shared" si="14"/>
        <v>2</v>
      </c>
      <c r="Y18" s="13">
        <f t="shared" si="15"/>
        <v>2</v>
      </c>
      <c r="Z18" s="18">
        <f t="shared" si="16"/>
        <v>0</v>
      </c>
      <c r="AA18" s="13">
        <f t="shared" si="17"/>
        <v>3</v>
      </c>
      <c r="AB18" s="13">
        <f t="shared" si="18"/>
        <v>3</v>
      </c>
      <c r="AC18" s="18">
        <f t="shared" si="19"/>
        <v>0</v>
      </c>
    </row>
    <row r="19" spans="1:29" ht="19.5" customHeight="1">
      <c r="A19" s="11">
        <v>7</v>
      </c>
      <c r="B19" s="6">
        <v>240206</v>
      </c>
      <c r="C19" s="3" t="s">
        <v>20</v>
      </c>
      <c r="D19" s="3">
        <v>6433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2"/>
        <v>0</v>
      </c>
      <c r="K19" s="3">
        <v>0</v>
      </c>
      <c r="L19" s="3">
        <v>0</v>
      </c>
      <c r="M19" s="5">
        <f t="shared" si="3"/>
        <v>0</v>
      </c>
      <c r="N19" s="5">
        <f t="shared" si="4"/>
        <v>0</v>
      </c>
      <c r="O19" s="5">
        <f t="shared" si="5"/>
        <v>0</v>
      </c>
      <c r="P19" s="5">
        <f t="shared" si="6"/>
        <v>0</v>
      </c>
      <c r="Q19" s="5">
        <f t="shared" si="7"/>
        <v>0</v>
      </c>
      <c r="R19" s="5">
        <f t="shared" si="8"/>
        <v>0</v>
      </c>
      <c r="S19" s="5">
        <f t="shared" si="9"/>
        <v>0</v>
      </c>
      <c r="T19" s="5">
        <f t="shared" si="10"/>
        <v>0</v>
      </c>
      <c r="U19" s="1">
        <f t="shared" si="11"/>
        <v>7</v>
      </c>
      <c r="V19" s="13">
        <f t="shared" si="12"/>
        <v>240206</v>
      </c>
      <c r="W19" s="13" t="str">
        <f t="shared" si="13"/>
        <v>gm. Jaworze</v>
      </c>
      <c r="X19" s="13">
        <f t="shared" si="14"/>
        <v>0</v>
      </c>
      <c r="Y19" s="13">
        <f t="shared" si="15"/>
        <v>0</v>
      </c>
      <c r="Z19" s="18">
        <f t="shared" si="16"/>
        <v>0</v>
      </c>
      <c r="AA19" s="13">
        <f t="shared" si="17"/>
        <v>0</v>
      </c>
      <c r="AB19" s="13">
        <f t="shared" si="18"/>
        <v>0</v>
      </c>
      <c r="AC19" s="18">
        <f t="shared" si="19"/>
        <v>0</v>
      </c>
    </row>
    <row r="20" spans="1:29" ht="19.5" customHeight="1">
      <c r="A20" s="11">
        <v>8</v>
      </c>
      <c r="B20" s="6">
        <v>240207</v>
      </c>
      <c r="C20" s="3" t="s">
        <v>21</v>
      </c>
      <c r="D20" s="3">
        <v>11952</v>
      </c>
      <c r="E20" s="3">
        <f t="shared" si="1"/>
        <v>3</v>
      </c>
      <c r="F20" s="3">
        <v>3</v>
      </c>
      <c r="G20" s="3">
        <v>0</v>
      </c>
      <c r="H20" s="3">
        <v>3</v>
      </c>
      <c r="I20" s="3">
        <v>0</v>
      </c>
      <c r="J20" s="3">
        <f t="shared" si="2"/>
        <v>3</v>
      </c>
      <c r="K20" s="3">
        <v>2</v>
      </c>
      <c r="L20" s="3">
        <v>1</v>
      </c>
      <c r="M20" s="5">
        <f t="shared" si="3"/>
        <v>3.7650602409638556</v>
      </c>
      <c r="N20" s="5">
        <f t="shared" si="4"/>
        <v>3.7650602409638556</v>
      </c>
      <c r="O20" s="5">
        <f t="shared" si="5"/>
        <v>0</v>
      </c>
      <c r="P20" s="5">
        <f t="shared" si="6"/>
        <v>3.7650602409638556</v>
      </c>
      <c r="Q20" s="5">
        <f t="shared" si="7"/>
        <v>0</v>
      </c>
      <c r="R20" s="5">
        <f t="shared" si="8"/>
        <v>3.7650602409638556</v>
      </c>
      <c r="S20" s="5">
        <f t="shared" si="9"/>
        <v>2.5100401606425704</v>
      </c>
      <c r="T20" s="5">
        <f t="shared" si="10"/>
        <v>1.2550200803212852</v>
      </c>
      <c r="U20" s="1">
        <f t="shared" si="11"/>
        <v>8</v>
      </c>
      <c r="V20" s="13">
        <f t="shared" si="12"/>
        <v>240207</v>
      </c>
      <c r="W20" s="13" t="str">
        <f t="shared" si="13"/>
        <v>gm. Kozy</v>
      </c>
      <c r="X20" s="13">
        <f t="shared" si="14"/>
        <v>3</v>
      </c>
      <c r="Y20" s="13">
        <f t="shared" si="15"/>
        <v>3</v>
      </c>
      <c r="Z20" s="18">
        <f t="shared" si="16"/>
        <v>0</v>
      </c>
      <c r="AA20" s="13">
        <f t="shared" si="17"/>
        <v>3</v>
      </c>
      <c r="AB20" s="13">
        <f t="shared" si="18"/>
        <v>3</v>
      </c>
      <c r="AC20" s="18">
        <f t="shared" si="19"/>
        <v>0</v>
      </c>
    </row>
    <row r="21" spans="1:29" ht="19.5" customHeight="1">
      <c r="A21" s="11">
        <v>9</v>
      </c>
      <c r="B21" s="6">
        <v>240208</v>
      </c>
      <c r="C21" s="3" t="s">
        <v>22</v>
      </c>
      <c r="D21" s="3">
        <v>15140</v>
      </c>
      <c r="E21" s="3">
        <f t="shared" si="1"/>
        <v>2</v>
      </c>
      <c r="F21" s="3">
        <v>2</v>
      </c>
      <c r="G21" s="3">
        <v>0</v>
      </c>
      <c r="H21" s="3">
        <v>2</v>
      </c>
      <c r="I21" s="3">
        <v>0</v>
      </c>
      <c r="J21" s="3">
        <f t="shared" si="2"/>
        <v>2</v>
      </c>
      <c r="K21" s="3">
        <v>1</v>
      </c>
      <c r="L21" s="3">
        <v>1</v>
      </c>
      <c r="M21" s="5">
        <f t="shared" si="3"/>
        <v>1.9815059445178336</v>
      </c>
      <c r="N21" s="5">
        <f t="shared" si="4"/>
        <v>1.9815059445178336</v>
      </c>
      <c r="O21" s="5">
        <f t="shared" si="5"/>
        <v>0</v>
      </c>
      <c r="P21" s="5">
        <f t="shared" si="6"/>
        <v>1.9815059445178336</v>
      </c>
      <c r="Q21" s="5">
        <f t="shared" si="7"/>
        <v>0</v>
      </c>
      <c r="R21" s="5">
        <f t="shared" si="8"/>
        <v>1.9815059445178336</v>
      </c>
      <c r="S21" s="5">
        <f t="shared" si="9"/>
        <v>0.9907529722589168</v>
      </c>
      <c r="T21" s="5">
        <f t="shared" si="10"/>
        <v>0.9907529722589168</v>
      </c>
      <c r="U21" s="1">
        <f t="shared" si="11"/>
        <v>9</v>
      </c>
      <c r="V21" s="13">
        <f t="shared" si="12"/>
        <v>240208</v>
      </c>
      <c r="W21" s="13" t="str">
        <f t="shared" si="13"/>
        <v>gm. Porąbka</v>
      </c>
      <c r="X21" s="13">
        <f t="shared" si="14"/>
        <v>2</v>
      </c>
      <c r="Y21" s="13">
        <f t="shared" si="15"/>
        <v>2</v>
      </c>
      <c r="Z21" s="18">
        <f t="shared" si="16"/>
        <v>0</v>
      </c>
      <c r="AA21" s="13">
        <f t="shared" si="17"/>
        <v>2</v>
      </c>
      <c r="AB21" s="13">
        <f t="shared" si="18"/>
        <v>2</v>
      </c>
      <c r="AC21" s="18">
        <f t="shared" si="19"/>
        <v>0</v>
      </c>
    </row>
    <row r="22" spans="1:29" ht="19.5" customHeight="1">
      <c r="A22" s="11">
        <v>10</v>
      </c>
      <c r="B22" s="6">
        <v>240209</v>
      </c>
      <c r="C22" s="3" t="s">
        <v>23</v>
      </c>
      <c r="D22" s="3">
        <v>15845</v>
      </c>
      <c r="E22" s="3">
        <f t="shared" si="1"/>
        <v>1</v>
      </c>
      <c r="F22" s="3">
        <v>1</v>
      </c>
      <c r="G22" s="3">
        <v>0</v>
      </c>
      <c r="H22" s="3">
        <v>1</v>
      </c>
      <c r="I22" s="3">
        <v>0</v>
      </c>
      <c r="J22" s="3">
        <f t="shared" si="2"/>
        <v>1</v>
      </c>
      <c r="K22" s="3">
        <v>0</v>
      </c>
      <c r="L22" s="3">
        <v>1</v>
      </c>
      <c r="M22" s="5">
        <f t="shared" si="3"/>
        <v>0.9466708740927737</v>
      </c>
      <c r="N22" s="5">
        <f t="shared" si="4"/>
        <v>0.9466708740927737</v>
      </c>
      <c r="O22" s="5">
        <f t="shared" si="5"/>
        <v>0</v>
      </c>
      <c r="P22" s="5">
        <f t="shared" si="6"/>
        <v>0.9466708740927737</v>
      </c>
      <c r="Q22" s="5">
        <f t="shared" si="7"/>
        <v>0</v>
      </c>
      <c r="R22" s="5">
        <f t="shared" si="8"/>
        <v>0.9466708740927737</v>
      </c>
      <c r="S22" s="5">
        <f t="shared" si="9"/>
        <v>0</v>
      </c>
      <c r="T22" s="5">
        <f t="shared" si="10"/>
        <v>0.9466708740927737</v>
      </c>
      <c r="U22" s="1">
        <f t="shared" si="11"/>
        <v>10</v>
      </c>
      <c r="V22" s="13">
        <f t="shared" si="12"/>
        <v>240209</v>
      </c>
      <c r="W22" s="13" t="str">
        <f t="shared" si="13"/>
        <v>gm. Wilamowice</v>
      </c>
      <c r="X22" s="13">
        <f t="shared" si="14"/>
        <v>1</v>
      </c>
      <c r="Y22" s="13">
        <f t="shared" si="15"/>
        <v>1</v>
      </c>
      <c r="Z22" s="18">
        <f t="shared" si="16"/>
        <v>0</v>
      </c>
      <c r="AA22" s="13">
        <f t="shared" si="17"/>
        <v>1</v>
      </c>
      <c r="AB22" s="13">
        <f t="shared" si="18"/>
        <v>1</v>
      </c>
      <c r="AC22" s="18">
        <f t="shared" si="19"/>
        <v>0</v>
      </c>
    </row>
    <row r="23" spans="1:29" ht="19.5" customHeight="1">
      <c r="A23" s="11">
        <v>11</v>
      </c>
      <c r="B23" s="6">
        <v>240210</v>
      </c>
      <c r="C23" s="3" t="s">
        <v>24</v>
      </c>
      <c r="D23" s="3">
        <v>12475</v>
      </c>
      <c r="E23" s="3">
        <f t="shared" si="1"/>
        <v>3</v>
      </c>
      <c r="F23" s="3">
        <v>3</v>
      </c>
      <c r="G23" s="3">
        <v>0</v>
      </c>
      <c r="H23" s="3">
        <v>2</v>
      </c>
      <c r="I23" s="3">
        <v>1</v>
      </c>
      <c r="J23" s="3">
        <f t="shared" si="2"/>
        <v>4</v>
      </c>
      <c r="K23" s="3">
        <v>0</v>
      </c>
      <c r="L23" s="3">
        <v>4</v>
      </c>
      <c r="M23" s="5">
        <f t="shared" si="3"/>
        <v>3.6072144288577155</v>
      </c>
      <c r="N23" s="5">
        <f t="shared" si="4"/>
        <v>3.6072144288577155</v>
      </c>
      <c r="O23" s="5">
        <f t="shared" si="5"/>
        <v>0</v>
      </c>
      <c r="P23" s="5">
        <f t="shared" si="6"/>
        <v>2.404809619238477</v>
      </c>
      <c r="Q23" s="5">
        <f t="shared" si="7"/>
        <v>1.2024048096192386</v>
      </c>
      <c r="R23" s="5">
        <f t="shared" si="8"/>
        <v>4.809619238476954</v>
      </c>
      <c r="S23" s="5">
        <f t="shared" si="9"/>
        <v>0</v>
      </c>
      <c r="T23" s="5">
        <f t="shared" si="10"/>
        <v>4.809619238476954</v>
      </c>
      <c r="U23" s="1">
        <f t="shared" si="11"/>
        <v>11</v>
      </c>
      <c r="V23" s="13">
        <f t="shared" si="12"/>
        <v>240210</v>
      </c>
      <c r="W23" s="13" t="str">
        <f t="shared" si="13"/>
        <v>gm. Wilkowice</v>
      </c>
      <c r="X23" s="13">
        <f t="shared" si="14"/>
        <v>3</v>
      </c>
      <c r="Y23" s="13">
        <f t="shared" si="15"/>
        <v>3</v>
      </c>
      <c r="Z23" s="18">
        <f t="shared" si="16"/>
        <v>0</v>
      </c>
      <c r="AA23" s="13">
        <f t="shared" si="17"/>
        <v>4</v>
      </c>
      <c r="AB23" s="13">
        <f t="shared" si="18"/>
        <v>4</v>
      </c>
      <c r="AC23" s="18">
        <f t="shared" si="19"/>
        <v>0</v>
      </c>
    </row>
    <row r="24" spans="1:29" ht="19.5" customHeight="1">
      <c r="A24" s="11">
        <v>12</v>
      </c>
      <c r="B24" s="6">
        <v>240300</v>
      </c>
      <c r="C24" s="4" t="s">
        <v>25</v>
      </c>
      <c r="D24" s="3">
        <v>171411</v>
      </c>
      <c r="E24" s="3">
        <f aca="true" t="shared" si="20" ref="E24:L24">SUM(E25:E36)</f>
        <v>31</v>
      </c>
      <c r="F24" s="3">
        <f t="shared" si="20"/>
        <v>31</v>
      </c>
      <c r="G24" s="3">
        <f t="shared" si="20"/>
        <v>0</v>
      </c>
      <c r="H24" s="3">
        <f t="shared" si="20"/>
        <v>30</v>
      </c>
      <c r="I24" s="3">
        <f t="shared" si="20"/>
        <v>1</v>
      </c>
      <c r="J24" s="3">
        <f t="shared" si="20"/>
        <v>32</v>
      </c>
      <c r="K24" s="3">
        <f t="shared" si="20"/>
        <v>7</v>
      </c>
      <c r="L24" s="3">
        <f t="shared" si="20"/>
        <v>25</v>
      </c>
      <c r="M24" s="5">
        <f t="shared" si="3"/>
        <v>2.7127780597511246</v>
      </c>
      <c r="N24" s="5">
        <f t="shared" si="4"/>
        <v>2.7127780597511246</v>
      </c>
      <c r="O24" s="5">
        <f t="shared" si="5"/>
        <v>0</v>
      </c>
      <c r="P24" s="5">
        <f t="shared" si="6"/>
        <v>2.6252690900817335</v>
      </c>
      <c r="Q24" s="5">
        <f t="shared" si="7"/>
        <v>0.08750896966939112</v>
      </c>
      <c r="R24" s="5">
        <f t="shared" si="8"/>
        <v>2.8002870294205158</v>
      </c>
      <c r="S24" s="5">
        <f t="shared" si="9"/>
        <v>0.6125627876857378</v>
      </c>
      <c r="T24" s="5">
        <f t="shared" si="10"/>
        <v>2.1877242417347778</v>
      </c>
      <c r="U24" s="1">
        <f t="shared" si="11"/>
        <v>12</v>
      </c>
      <c r="V24" s="13">
        <f t="shared" si="12"/>
        <v>240300</v>
      </c>
      <c r="W24" s="14" t="str">
        <f t="shared" si="13"/>
        <v>powiat cieszyński</v>
      </c>
      <c r="X24" s="13">
        <f t="shared" si="14"/>
        <v>31</v>
      </c>
      <c r="Y24" s="13">
        <f t="shared" si="15"/>
        <v>31</v>
      </c>
      <c r="Z24" s="18">
        <f t="shared" si="16"/>
        <v>0</v>
      </c>
      <c r="AA24" s="13">
        <f t="shared" si="17"/>
        <v>32</v>
      </c>
      <c r="AB24" s="13">
        <f t="shared" si="18"/>
        <v>32</v>
      </c>
      <c r="AC24" s="18">
        <f t="shared" si="19"/>
        <v>0</v>
      </c>
    </row>
    <row r="25" spans="1:29" ht="19.5" customHeight="1">
      <c r="A25" s="11">
        <v>13</v>
      </c>
      <c r="B25" s="6">
        <v>240301</v>
      </c>
      <c r="C25" s="3" t="s">
        <v>26</v>
      </c>
      <c r="D25" s="3">
        <v>34302</v>
      </c>
      <c r="E25" s="3">
        <f t="shared" si="1"/>
        <v>14</v>
      </c>
      <c r="F25" s="3">
        <v>14</v>
      </c>
      <c r="G25" s="3">
        <v>0</v>
      </c>
      <c r="H25" s="3">
        <v>14</v>
      </c>
      <c r="I25" s="3">
        <v>0</v>
      </c>
      <c r="J25" s="3">
        <f t="shared" si="2"/>
        <v>14</v>
      </c>
      <c r="K25" s="3">
        <v>5</v>
      </c>
      <c r="L25" s="3">
        <v>9</v>
      </c>
      <c r="M25" s="5">
        <f t="shared" si="3"/>
        <v>6.122092006297009</v>
      </c>
      <c r="N25" s="5">
        <f t="shared" si="4"/>
        <v>6.122092006297009</v>
      </c>
      <c r="O25" s="5">
        <f t="shared" si="5"/>
        <v>0</v>
      </c>
      <c r="P25" s="5">
        <f t="shared" si="6"/>
        <v>6.122092006297009</v>
      </c>
      <c r="Q25" s="5">
        <f t="shared" si="7"/>
        <v>0</v>
      </c>
      <c r="R25" s="5">
        <f t="shared" si="8"/>
        <v>6.122092006297009</v>
      </c>
      <c r="S25" s="5">
        <f t="shared" si="9"/>
        <v>2.1864614308203603</v>
      </c>
      <c r="T25" s="5">
        <f t="shared" si="10"/>
        <v>3.9356305754766487</v>
      </c>
      <c r="U25" s="1">
        <f t="shared" si="11"/>
        <v>13</v>
      </c>
      <c r="V25" s="13">
        <f t="shared" si="12"/>
        <v>240301</v>
      </c>
      <c r="W25" s="13" t="str">
        <f t="shared" si="13"/>
        <v>m. Cieszyn</v>
      </c>
      <c r="X25" s="13">
        <f t="shared" si="14"/>
        <v>14</v>
      </c>
      <c r="Y25" s="13">
        <f t="shared" si="15"/>
        <v>14</v>
      </c>
      <c r="Z25" s="18">
        <f t="shared" si="16"/>
        <v>0</v>
      </c>
      <c r="AA25" s="13">
        <f t="shared" si="17"/>
        <v>14</v>
      </c>
      <c r="AB25" s="13">
        <f t="shared" si="18"/>
        <v>14</v>
      </c>
      <c r="AC25" s="18">
        <f t="shared" si="19"/>
        <v>0</v>
      </c>
    </row>
    <row r="26" spans="1:29" ht="19.5" customHeight="1">
      <c r="A26" s="11">
        <v>14</v>
      </c>
      <c r="B26" s="6">
        <v>240302</v>
      </c>
      <c r="C26" s="3" t="s">
        <v>27</v>
      </c>
      <c r="D26" s="3">
        <v>15401</v>
      </c>
      <c r="E26" s="3">
        <f t="shared" si="1"/>
        <v>5</v>
      </c>
      <c r="F26" s="3">
        <v>5</v>
      </c>
      <c r="G26" s="3">
        <v>0</v>
      </c>
      <c r="H26" s="3">
        <v>5</v>
      </c>
      <c r="I26" s="3">
        <v>0</v>
      </c>
      <c r="J26" s="3">
        <f t="shared" si="2"/>
        <v>5</v>
      </c>
      <c r="K26" s="3">
        <v>1</v>
      </c>
      <c r="L26" s="3">
        <v>4</v>
      </c>
      <c r="M26" s="5">
        <f t="shared" si="3"/>
        <v>4.869813648464385</v>
      </c>
      <c r="N26" s="5">
        <f t="shared" si="4"/>
        <v>4.869813648464385</v>
      </c>
      <c r="O26" s="5">
        <f t="shared" si="5"/>
        <v>0</v>
      </c>
      <c r="P26" s="5">
        <f t="shared" si="6"/>
        <v>4.869813648464385</v>
      </c>
      <c r="Q26" s="5">
        <f t="shared" si="7"/>
        <v>0</v>
      </c>
      <c r="R26" s="5">
        <f t="shared" si="8"/>
        <v>4.869813648464385</v>
      </c>
      <c r="S26" s="5">
        <f t="shared" si="9"/>
        <v>0.9739627296928771</v>
      </c>
      <c r="T26" s="5">
        <f t="shared" si="10"/>
        <v>3.8958509187715085</v>
      </c>
      <c r="U26" s="1">
        <f t="shared" si="11"/>
        <v>14</v>
      </c>
      <c r="V26" s="13">
        <f t="shared" si="12"/>
        <v>240302</v>
      </c>
      <c r="W26" s="13" t="str">
        <f t="shared" si="13"/>
        <v>m. Ustroń</v>
      </c>
      <c r="X26" s="13">
        <f t="shared" si="14"/>
        <v>5</v>
      </c>
      <c r="Y26" s="13">
        <f t="shared" si="15"/>
        <v>5</v>
      </c>
      <c r="Z26" s="18">
        <f t="shared" si="16"/>
        <v>0</v>
      </c>
      <c r="AA26" s="13">
        <f t="shared" si="17"/>
        <v>5</v>
      </c>
      <c r="AB26" s="13">
        <f t="shared" si="18"/>
        <v>5</v>
      </c>
      <c r="AC26" s="18">
        <f t="shared" si="19"/>
        <v>0</v>
      </c>
    </row>
    <row r="27" spans="1:29" ht="19.5" customHeight="1">
      <c r="A27" s="11">
        <v>15</v>
      </c>
      <c r="B27" s="6">
        <v>240303</v>
      </c>
      <c r="C27" s="3" t="s">
        <v>28</v>
      </c>
      <c r="D27" s="3">
        <v>11285</v>
      </c>
      <c r="E27" s="3">
        <f t="shared" si="1"/>
        <v>2</v>
      </c>
      <c r="F27" s="3">
        <v>2</v>
      </c>
      <c r="G27" s="3">
        <v>0</v>
      </c>
      <c r="H27" s="3">
        <v>1</v>
      </c>
      <c r="I27" s="3">
        <v>1</v>
      </c>
      <c r="J27" s="3">
        <f t="shared" si="2"/>
        <v>3</v>
      </c>
      <c r="K27" s="3">
        <v>1</v>
      </c>
      <c r="L27" s="3">
        <v>2</v>
      </c>
      <c r="M27" s="5">
        <f t="shared" si="3"/>
        <v>2.658396101019052</v>
      </c>
      <c r="N27" s="5">
        <f t="shared" si="4"/>
        <v>2.658396101019052</v>
      </c>
      <c r="O27" s="5">
        <f t="shared" si="5"/>
        <v>0</v>
      </c>
      <c r="P27" s="5">
        <f t="shared" si="6"/>
        <v>1.329198050509526</v>
      </c>
      <c r="Q27" s="5">
        <f t="shared" si="7"/>
        <v>1.329198050509526</v>
      </c>
      <c r="R27" s="5">
        <f t="shared" si="8"/>
        <v>3.9875941515285778</v>
      </c>
      <c r="S27" s="5">
        <f t="shared" si="9"/>
        <v>1.329198050509526</v>
      </c>
      <c r="T27" s="5">
        <f t="shared" si="10"/>
        <v>2.658396101019052</v>
      </c>
      <c r="U27" s="1">
        <f t="shared" si="11"/>
        <v>15</v>
      </c>
      <c r="V27" s="13">
        <f t="shared" si="12"/>
        <v>240303</v>
      </c>
      <c r="W27" s="13" t="str">
        <f t="shared" si="13"/>
        <v>m. Wisła</v>
      </c>
      <c r="X27" s="13">
        <f t="shared" si="14"/>
        <v>2</v>
      </c>
      <c r="Y27" s="13">
        <f t="shared" si="15"/>
        <v>2</v>
      </c>
      <c r="Z27" s="18">
        <f t="shared" si="16"/>
        <v>0</v>
      </c>
      <c r="AA27" s="13">
        <f t="shared" si="17"/>
        <v>3</v>
      </c>
      <c r="AB27" s="13">
        <f t="shared" si="18"/>
        <v>3</v>
      </c>
      <c r="AC27" s="18">
        <f t="shared" si="19"/>
        <v>0</v>
      </c>
    </row>
    <row r="28" spans="1:29" ht="19.5" customHeight="1">
      <c r="A28" s="11">
        <v>16</v>
      </c>
      <c r="B28" s="6">
        <v>240304</v>
      </c>
      <c r="C28" s="3" t="s">
        <v>29</v>
      </c>
      <c r="D28" s="3">
        <v>10500</v>
      </c>
      <c r="E28" s="3">
        <f t="shared" si="1"/>
        <v>2</v>
      </c>
      <c r="F28" s="3">
        <v>2</v>
      </c>
      <c r="G28" s="3">
        <v>0</v>
      </c>
      <c r="H28" s="3">
        <v>2</v>
      </c>
      <c r="I28" s="3">
        <v>0</v>
      </c>
      <c r="J28" s="3">
        <f t="shared" si="2"/>
        <v>2</v>
      </c>
      <c r="K28" s="3">
        <v>0</v>
      </c>
      <c r="L28" s="3">
        <v>2</v>
      </c>
      <c r="M28" s="5">
        <f t="shared" si="3"/>
        <v>2.857142857142857</v>
      </c>
      <c r="N28" s="5">
        <f t="shared" si="4"/>
        <v>2.857142857142857</v>
      </c>
      <c r="O28" s="5">
        <f t="shared" si="5"/>
        <v>0</v>
      </c>
      <c r="P28" s="5">
        <f t="shared" si="6"/>
        <v>2.857142857142857</v>
      </c>
      <c r="Q28" s="5">
        <f t="shared" si="7"/>
        <v>0</v>
      </c>
      <c r="R28" s="5">
        <f t="shared" si="8"/>
        <v>2.857142857142857</v>
      </c>
      <c r="S28" s="5">
        <f t="shared" si="9"/>
        <v>0</v>
      </c>
      <c r="T28" s="5">
        <f t="shared" si="10"/>
        <v>2.857142857142857</v>
      </c>
      <c r="U28" s="1">
        <f t="shared" si="11"/>
        <v>16</v>
      </c>
      <c r="V28" s="13">
        <f t="shared" si="12"/>
        <v>240304</v>
      </c>
      <c r="W28" s="13" t="str">
        <f t="shared" si="13"/>
        <v>gm. Brenna</v>
      </c>
      <c r="X28" s="13">
        <f t="shared" si="14"/>
        <v>2</v>
      </c>
      <c r="Y28" s="13">
        <f t="shared" si="15"/>
        <v>2</v>
      </c>
      <c r="Z28" s="18">
        <f t="shared" si="16"/>
        <v>0</v>
      </c>
      <c r="AA28" s="13">
        <f t="shared" si="17"/>
        <v>2</v>
      </c>
      <c r="AB28" s="13">
        <f t="shared" si="18"/>
        <v>2</v>
      </c>
      <c r="AC28" s="18">
        <f t="shared" si="19"/>
        <v>0</v>
      </c>
    </row>
    <row r="29" spans="1:29" ht="19.5" customHeight="1">
      <c r="A29" s="11">
        <v>17</v>
      </c>
      <c r="B29" s="6">
        <v>240305</v>
      </c>
      <c r="C29" s="3" t="s">
        <v>30</v>
      </c>
      <c r="D29" s="3">
        <v>9303</v>
      </c>
      <c r="E29" s="3">
        <f>SUM(F29:G29)</f>
        <v>2</v>
      </c>
      <c r="F29" s="3">
        <v>2</v>
      </c>
      <c r="G29" s="3">
        <v>0</v>
      </c>
      <c r="H29" s="3">
        <v>2</v>
      </c>
      <c r="I29" s="3">
        <v>0</v>
      </c>
      <c r="J29" s="3">
        <f t="shared" si="2"/>
        <v>2</v>
      </c>
      <c r="K29" s="3">
        <v>0</v>
      </c>
      <c r="L29" s="3">
        <v>2</v>
      </c>
      <c r="M29" s="5">
        <f t="shared" si="3"/>
        <v>3.2247662044501775</v>
      </c>
      <c r="N29" s="5">
        <f t="shared" si="4"/>
        <v>3.2247662044501775</v>
      </c>
      <c r="O29" s="5">
        <f t="shared" si="5"/>
        <v>0</v>
      </c>
      <c r="P29" s="5">
        <f t="shared" si="6"/>
        <v>3.2247662044501775</v>
      </c>
      <c r="Q29" s="5">
        <f t="shared" si="7"/>
        <v>0</v>
      </c>
      <c r="R29" s="5">
        <f t="shared" si="8"/>
        <v>3.2247662044501775</v>
      </c>
      <c r="S29" s="5">
        <f t="shared" si="9"/>
        <v>0</v>
      </c>
      <c r="T29" s="5">
        <f t="shared" si="10"/>
        <v>3.2247662044501775</v>
      </c>
      <c r="U29" s="1">
        <f t="shared" si="11"/>
        <v>17</v>
      </c>
      <c r="V29" s="13">
        <f t="shared" si="12"/>
        <v>240305</v>
      </c>
      <c r="W29" s="13" t="str">
        <f t="shared" si="13"/>
        <v>gm. Chybie</v>
      </c>
      <c r="X29" s="13">
        <f t="shared" si="14"/>
        <v>2</v>
      </c>
      <c r="Y29" s="13">
        <f t="shared" si="15"/>
        <v>2</v>
      </c>
      <c r="Z29" s="18">
        <f t="shared" si="16"/>
        <v>0</v>
      </c>
      <c r="AA29" s="13">
        <f t="shared" si="17"/>
        <v>2</v>
      </c>
      <c r="AB29" s="13">
        <f t="shared" si="18"/>
        <v>2</v>
      </c>
      <c r="AC29" s="18">
        <f t="shared" si="19"/>
        <v>0</v>
      </c>
    </row>
    <row r="30" spans="1:29" ht="19.5" customHeight="1">
      <c r="A30" s="11">
        <v>18</v>
      </c>
      <c r="B30" s="6">
        <v>240306</v>
      </c>
      <c r="C30" s="3" t="s">
        <v>31</v>
      </c>
      <c r="D30" s="3">
        <v>5561</v>
      </c>
      <c r="E30" s="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2"/>
        <v>0</v>
      </c>
      <c r="K30" s="3">
        <v>0</v>
      </c>
      <c r="L30" s="3">
        <v>0</v>
      </c>
      <c r="M30" s="5">
        <f t="shared" si="3"/>
        <v>0</v>
      </c>
      <c r="N30" s="5">
        <f t="shared" si="4"/>
        <v>0</v>
      </c>
      <c r="O30" s="5">
        <f t="shared" si="5"/>
        <v>0</v>
      </c>
      <c r="P30" s="5">
        <f t="shared" si="6"/>
        <v>0</v>
      </c>
      <c r="Q30" s="5">
        <f t="shared" si="7"/>
        <v>0</v>
      </c>
      <c r="R30" s="5">
        <f t="shared" si="8"/>
        <v>0</v>
      </c>
      <c r="S30" s="5">
        <f t="shared" si="9"/>
        <v>0</v>
      </c>
      <c r="T30" s="5">
        <f t="shared" si="10"/>
        <v>0</v>
      </c>
      <c r="U30" s="1">
        <f t="shared" si="11"/>
        <v>18</v>
      </c>
      <c r="V30" s="13">
        <f t="shared" si="12"/>
        <v>240306</v>
      </c>
      <c r="W30" s="13" t="str">
        <f t="shared" si="13"/>
        <v>gm. Dębowiec</v>
      </c>
      <c r="X30" s="13">
        <f t="shared" si="14"/>
        <v>0</v>
      </c>
      <c r="Y30" s="13">
        <f t="shared" si="15"/>
        <v>0</v>
      </c>
      <c r="Z30" s="18">
        <f t="shared" si="16"/>
        <v>0</v>
      </c>
      <c r="AA30" s="13">
        <f t="shared" si="17"/>
        <v>0</v>
      </c>
      <c r="AB30" s="13">
        <f t="shared" si="18"/>
        <v>0</v>
      </c>
      <c r="AC30" s="18">
        <f t="shared" si="19"/>
        <v>0</v>
      </c>
    </row>
    <row r="31" spans="1:29" ht="19.5" customHeight="1">
      <c r="A31" s="11">
        <v>19</v>
      </c>
      <c r="B31" s="6">
        <v>240307</v>
      </c>
      <c r="C31" s="3" t="s">
        <v>32</v>
      </c>
      <c r="D31" s="3">
        <v>12427</v>
      </c>
      <c r="E31" s="3">
        <f t="shared" si="1"/>
        <v>2</v>
      </c>
      <c r="F31" s="3">
        <v>2</v>
      </c>
      <c r="G31" s="3">
        <v>0</v>
      </c>
      <c r="H31" s="3">
        <v>2</v>
      </c>
      <c r="I31" s="3">
        <v>0</v>
      </c>
      <c r="J31" s="3">
        <f t="shared" si="2"/>
        <v>2</v>
      </c>
      <c r="K31" s="3">
        <v>0</v>
      </c>
      <c r="L31" s="3">
        <v>2</v>
      </c>
      <c r="M31" s="5">
        <f t="shared" si="3"/>
        <v>2.414098334272149</v>
      </c>
      <c r="N31" s="5">
        <f t="shared" si="4"/>
        <v>2.414098334272149</v>
      </c>
      <c r="O31" s="5">
        <f t="shared" si="5"/>
        <v>0</v>
      </c>
      <c r="P31" s="5">
        <f t="shared" si="6"/>
        <v>2.414098334272149</v>
      </c>
      <c r="Q31" s="5">
        <f t="shared" si="7"/>
        <v>0</v>
      </c>
      <c r="R31" s="5">
        <f t="shared" si="8"/>
        <v>2.414098334272149</v>
      </c>
      <c r="S31" s="5">
        <f t="shared" si="9"/>
        <v>0</v>
      </c>
      <c r="T31" s="5">
        <f t="shared" si="10"/>
        <v>2.414098334272149</v>
      </c>
      <c r="U31" s="1">
        <f t="shared" si="11"/>
        <v>19</v>
      </c>
      <c r="V31" s="13">
        <f t="shared" si="12"/>
        <v>240307</v>
      </c>
      <c r="W31" s="13" t="str">
        <f t="shared" si="13"/>
        <v>gm. Goleszów</v>
      </c>
      <c r="X31" s="13">
        <f t="shared" si="14"/>
        <v>2</v>
      </c>
      <c r="Y31" s="13">
        <f t="shared" si="15"/>
        <v>2</v>
      </c>
      <c r="Z31" s="18">
        <f t="shared" si="16"/>
        <v>0</v>
      </c>
      <c r="AA31" s="13">
        <f t="shared" si="17"/>
        <v>2</v>
      </c>
      <c r="AB31" s="13">
        <f t="shared" si="18"/>
        <v>2</v>
      </c>
      <c r="AC31" s="18">
        <f t="shared" si="19"/>
        <v>0</v>
      </c>
    </row>
    <row r="32" spans="1:29" ht="19.5" customHeight="1">
      <c r="A32" s="11">
        <v>20</v>
      </c>
      <c r="B32" s="6">
        <v>240308</v>
      </c>
      <c r="C32" s="3" t="s">
        <v>33</v>
      </c>
      <c r="D32" s="3">
        <v>10115</v>
      </c>
      <c r="E32" s="3">
        <f t="shared" si="1"/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2"/>
        <v>0</v>
      </c>
      <c r="K32" s="3">
        <v>0</v>
      </c>
      <c r="L32" s="3">
        <v>0</v>
      </c>
      <c r="M32" s="5">
        <f t="shared" si="3"/>
        <v>0</v>
      </c>
      <c r="N32" s="5">
        <f t="shared" si="4"/>
        <v>0</v>
      </c>
      <c r="O32" s="5">
        <f t="shared" si="5"/>
        <v>0</v>
      </c>
      <c r="P32" s="5">
        <f t="shared" si="6"/>
        <v>0</v>
      </c>
      <c r="Q32" s="5">
        <f t="shared" si="7"/>
        <v>0</v>
      </c>
      <c r="R32" s="5">
        <f t="shared" si="8"/>
        <v>0</v>
      </c>
      <c r="S32" s="5">
        <f t="shared" si="9"/>
        <v>0</v>
      </c>
      <c r="T32" s="5">
        <f t="shared" si="10"/>
        <v>0</v>
      </c>
      <c r="U32" s="1">
        <f t="shared" si="11"/>
        <v>20</v>
      </c>
      <c r="V32" s="13">
        <f t="shared" si="12"/>
        <v>240308</v>
      </c>
      <c r="W32" s="13" t="str">
        <f t="shared" si="13"/>
        <v>gm. Hażlach</v>
      </c>
      <c r="X32" s="13">
        <f t="shared" si="14"/>
        <v>0</v>
      </c>
      <c r="Y32" s="13">
        <f t="shared" si="15"/>
        <v>0</v>
      </c>
      <c r="Z32" s="18">
        <f t="shared" si="16"/>
        <v>0</v>
      </c>
      <c r="AA32" s="13">
        <f t="shared" si="17"/>
        <v>0</v>
      </c>
      <c r="AB32" s="13">
        <f t="shared" si="18"/>
        <v>0</v>
      </c>
      <c r="AC32" s="18">
        <f t="shared" si="19"/>
        <v>0</v>
      </c>
    </row>
    <row r="33" spans="1:29" ht="19.5" customHeight="1">
      <c r="A33" s="11">
        <v>21</v>
      </c>
      <c r="B33" s="6">
        <v>240309</v>
      </c>
      <c r="C33" s="3" t="s">
        <v>34</v>
      </c>
      <c r="D33" s="3">
        <v>11763</v>
      </c>
      <c r="E33" s="3">
        <f t="shared" si="1"/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2"/>
        <v>0</v>
      </c>
      <c r="K33" s="3">
        <v>0</v>
      </c>
      <c r="L33" s="3">
        <v>0</v>
      </c>
      <c r="M33" s="5">
        <f t="shared" si="3"/>
        <v>0</v>
      </c>
      <c r="N33" s="5">
        <f t="shared" si="4"/>
        <v>0</v>
      </c>
      <c r="O33" s="5">
        <f t="shared" si="5"/>
        <v>0</v>
      </c>
      <c r="P33" s="5">
        <f t="shared" si="6"/>
        <v>0</v>
      </c>
      <c r="Q33" s="5">
        <f t="shared" si="7"/>
        <v>0</v>
      </c>
      <c r="R33" s="5">
        <f t="shared" si="8"/>
        <v>0</v>
      </c>
      <c r="S33" s="5">
        <f t="shared" si="9"/>
        <v>0</v>
      </c>
      <c r="T33" s="5">
        <f t="shared" si="10"/>
        <v>0</v>
      </c>
      <c r="U33" s="1">
        <f t="shared" si="11"/>
        <v>21</v>
      </c>
      <c r="V33" s="13">
        <f t="shared" si="12"/>
        <v>240309</v>
      </c>
      <c r="W33" s="13" t="str">
        <f t="shared" si="13"/>
        <v>gm. Istebna</v>
      </c>
      <c r="X33" s="13">
        <f t="shared" si="14"/>
        <v>0</v>
      </c>
      <c r="Y33" s="13">
        <f t="shared" si="15"/>
        <v>0</v>
      </c>
      <c r="Z33" s="18">
        <f t="shared" si="16"/>
        <v>0</v>
      </c>
      <c r="AA33" s="13">
        <f t="shared" si="17"/>
        <v>0</v>
      </c>
      <c r="AB33" s="13">
        <f t="shared" si="18"/>
        <v>0</v>
      </c>
      <c r="AC33" s="18">
        <f t="shared" si="19"/>
        <v>0</v>
      </c>
    </row>
    <row r="34" spans="1:29" ht="19.5" customHeight="1">
      <c r="A34" s="11">
        <v>22</v>
      </c>
      <c r="B34" s="6">
        <v>240310</v>
      </c>
      <c r="C34" s="3" t="s">
        <v>35</v>
      </c>
      <c r="D34" s="3">
        <v>25769</v>
      </c>
      <c r="E34" s="3">
        <f t="shared" si="1"/>
        <v>3</v>
      </c>
      <c r="F34" s="3">
        <v>3</v>
      </c>
      <c r="G34" s="3">
        <v>0</v>
      </c>
      <c r="H34" s="3">
        <v>3</v>
      </c>
      <c r="I34" s="3">
        <v>0</v>
      </c>
      <c r="J34" s="3">
        <f t="shared" si="2"/>
        <v>3</v>
      </c>
      <c r="K34" s="3">
        <v>0</v>
      </c>
      <c r="L34" s="3">
        <v>3</v>
      </c>
      <c r="M34" s="5">
        <f t="shared" si="3"/>
        <v>1.7462842950832396</v>
      </c>
      <c r="N34" s="5">
        <f t="shared" si="4"/>
        <v>1.7462842950832396</v>
      </c>
      <c r="O34" s="5">
        <f t="shared" si="5"/>
        <v>0</v>
      </c>
      <c r="P34" s="5">
        <f t="shared" si="6"/>
        <v>1.7462842950832396</v>
      </c>
      <c r="Q34" s="5">
        <f t="shared" si="7"/>
        <v>0</v>
      </c>
      <c r="R34" s="5">
        <f t="shared" si="8"/>
        <v>1.7462842950832396</v>
      </c>
      <c r="S34" s="5">
        <f t="shared" si="9"/>
        <v>0</v>
      </c>
      <c r="T34" s="5">
        <f t="shared" si="10"/>
        <v>1.7462842950832396</v>
      </c>
      <c r="U34" s="1">
        <f t="shared" si="11"/>
        <v>22</v>
      </c>
      <c r="V34" s="13">
        <f t="shared" si="12"/>
        <v>240310</v>
      </c>
      <c r="W34" s="13" t="str">
        <f t="shared" si="13"/>
        <v>gm. Skoczów</v>
      </c>
      <c r="X34" s="13">
        <f t="shared" si="14"/>
        <v>3</v>
      </c>
      <c r="Y34" s="13">
        <f t="shared" si="15"/>
        <v>3</v>
      </c>
      <c r="Z34" s="18">
        <f t="shared" si="16"/>
        <v>0</v>
      </c>
      <c r="AA34" s="13">
        <f t="shared" si="17"/>
        <v>3</v>
      </c>
      <c r="AB34" s="13">
        <f t="shared" si="18"/>
        <v>3</v>
      </c>
      <c r="AC34" s="18">
        <f t="shared" si="19"/>
        <v>0</v>
      </c>
    </row>
    <row r="35" spans="1:29" ht="19.5" customHeight="1">
      <c r="A35" s="11">
        <v>23</v>
      </c>
      <c r="B35" s="6">
        <v>240311</v>
      </c>
      <c r="C35" s="3" t="s">
        <v>36</v>
      </c>
      <c r="D35" s="3">
        <v>12319</v>
      </c>
      <c r="E35" s="3">
        <f t="shared" si="1"/>
        <v>0</v>
      </c>
      <c r="F35" s="3">
        <v>0</v>
      </c>
      <c r="G35" s="3">
        <v>0</v>
      </c>
      <c r="H35" s="3">
        <v>0</v>
      </c>
      <c r="I35" s="3">
        <v>0</v>
      </c>
      <c r="J35" s="3">
        <f t="shared" si="2"/>
        <v>0</v>
      </c>
      <c r="K35" s="3">
        <v>0</v>
      </c>
      <c r="L35" s="3">
        <v>0</v>
      </c>
      <c r="M35" s="5">
        <f t="shared" si="3"/>
        <v>0</v>
      </c>
      <c r="N35" s="5">
        <f t="shared" si="4"/>
        <v>0</v>
      </c>
      <c r="O35" s="5">
        <f t="shared" si="5"/>
        <v>0</v>
      </c>
      <c r="P35" s="5">
        <f t="shared" si="6"/>
        <v>0</v>
      </c>
      <c r="Q35" s="5">
        <f t="shared" si="7"/>
        <v>0</v>
      </c>
      <c r="R35" s="5">
        <f t="shared" si="8"/>
        <v>0</v>
      </c>
      <c r="S35" s="5">
        <f t="shared" si="9"/>
        <v>0</v>
      </c>
      <c r="T35" s="5">
        <f t="shared" si="10"/>
        <v>0</v>
      </c>
      <c r="U35" s="1">
        <f t="shared" si="11"/>
        <v>23</v>
      </c>
      <c r="V35" s="13">
        <f t="shared" si="12"/>
        <v>240311</v>
      </c>
      <c r="W35" s="13" t="str">
        <f t="shared" si="13"/>
        <v>gm. Strumień</v>
      </c>
      <c r="X35" s="13">
        <f t="shared" si="14"/>
        <v>0</v>
      </c>
      <c r="Y35" s="13">
        <f t="shared" si="15"/>
        <v>0</v>
      </c>
      <c r="Z35" s="18">
        <f t="shared" si="16"/>
        <v>0</v>
      </c>
      <c r="AA35" s="13">
        <f t="shared" si="17"/>
        <v>0</v>
      </c>
      <c r="AB35" s="13">
        <f t="shared" si="18"/>
        <v>0</v>
      </c>
      <c r="AC35" s="18">
        <f t="shared" si="19"/>
        <v>0</v>
      </c>
    </row>
    <row r="36" spans="1:29" ht="19.5" customHeight="1">
      <c r="A36" s="11">
        <v>24</v>
      </c>
      <c r="B36" s="6">
        <v>240312</v>
      </c>
      <c r="C36" s="3" t="s">
        <v>37</v>
      </c>
      <c r="D36" s="3">
        <v>12666</v>
      </c>
      <c r="E36" s="3">
        <f t="shared" si="1"/>
        <v>1</v>
      </c>
      <c r="F36" s="3">
        <v>1</v>
      </c>
      <c r="G36" s="3">
        <v>0</v>
      </c>
      <c r="H36" s="3">
        <v>1</v>
      </c>
      <c r="I36" s="3">
        <v>0</v>
      </c>
      <c r="J36" s="3">
        <f t="shared" si="2"/>
        <v>1</v>
      </c>
      <c r="K36" s="3">
        <v>0</v>
      </c>
      <c r="L36" s="3">
        <v>1</v>
      </c>
      <c r="M36" s="5">
        <f t="shared" si="3"/>
        <v>1.1842728564661298</v>
      </c>
      <c r="N36" s="5">
        <f t="shared" si="4"/>
        <v>1.1842728564661298</v>
      </c>
      <c r="O36" s="5">
        <f t="shared" si="5"/>
        <v>0</v>
      </c>
      <c r="P36" s="5">
        <f t="shared" si="6"/>
        <v>1.1842728564661298</v>
      </c>
      <c r="Q36" s="5">
        <f t="shared" si="7"/>
        <v>0</v>
      </c>
      <c r="R36" s="5">
        <f t="shared" si="8"/>
        <v>1.1842728564661298</v>
      </c>
      <c r="S36" s="5">
        <f t="shared" si="9"/>
        <v>0</v>
      </c>
      <c r="T36" s="5">
        <f t="shared" si="10"/>
        <v>1.1842728564661298</v>
      </c>
      <c r="U36" s="1">
        <f t="shared" si="11"/>
        <v>24</v>
      </c>
      <c r="V36" s="13">
        <f t="shared" si="12"/>
        <v>240312</v>
      </c>
      <c r="W36" s="13" t="str">
        <f t="shared" si="13"/>
        <v>gm. Zebrzydowice</v>
      </c>
      <c r="X36" s="13">
        <f t="shared" si="14"/>
        <v>1</v>
      </c>
      <c r="Y36" s="13">
        <f t="shared" si="15"/>
        <v>1</v>
      </c>
      <c r="Z36" s="18">
        <f t="shared" si="16"/>
        <v>0</v>
      </c>
      <c r="AA36" s="13">
        <f t="shared" si="17"/>
        <v>1</v>
      </c>
      <c r="AB36" s="13">
        <f t="shared" si="18"/>
        <v>1</v>
      </c>
      <c r="AC36" s="18">
        <f t="shared" si="19"/>
        <v>0</v>
      </c>
    </row>
    <row r="37" spans="1:29" ht="19.5" customHeight="1">
      <c r="A37" s="11">
        <v>25</v>
      </c>
      <c r="B37" s="6">
        <v>241000</v>
      </c>
      <c r="C37" s="4" t="s">
        <v>38</v>
      </c>
      <c r="D37" s="3">
        <v>106042</v>
      </c>
      <c r="E37" s="3">
        <f aca="true" t="shared" si="21" ref="E37:L37">SUM(E38:E43)</f>
        <v>13</v>
      </c>
      <c r="F37" s="3">
        <f t="shared" si="21"/>
        <v>13</v>
      </c>
      <c r="G37" s="3">
        <f t="shared" si="21"/>
        <v>0</v>
      </c>
      <c r="H37" s="3">
        <f t="shared" si="21"/>
        <v>12</v>
      </c>
      <c r="I37" s="3">
        <f t="shared" si="21"/>
        <v>1</v>
      </c>
      <c r="J37" s="3">
        <f t="shared" si="21"/>
        <v>14</v>
      </c>
      <c r="K37" s="3">
        <f t="shared" si="21"/>
        <v>5</v>
      </c>
      <c r="L37" s="3">
        <f t="shared" si="21"/>
        <v>9</v>
      </c>
      <c r="M37" s="5">
        <f t="shared" si="3"/>
        <v>1.8388940231229136</v>
      </c>
      <c r="N37" s="5">
        <f t="shared" si="4"/>
        <v>1.8388940231229136</v>
      </c>
      <c r="O37" s="5">
        <f t="shared" si="5"/>
        <v>0</v>
      </c>
      <c r="P37" s="5">
        <f t="shared" si="6"/>
        <v>1.6974406367288433</v>
      </c>
      <c r="Q37" s="5">
        <f t="shared" si="7"/>
        <v>0.14145338639407026</v>
      </c>
      <c r="R37" s="5">
        <f t="shared" si="8"/>
        <v>1.9803474095169837</v>
      </c>
      <c r="S37" s="5">
        <f t="shared" si="9"/>
        <v>0.7072669319703514</v>
      </c>
      <c r="T37" s="5">
        <f t="shared" si="10"/>
        <v>1.2730804775466324</v>
      </c>
      <c r="U37" s="1">
        <f t="shared" si="11"/>
        <v>25</v>
      </c>
      <c r="V37" s="13">
        <f t="shared" si="12"/>
        <v>241000</v>
      </c>
      <c r="W37" s="14" t="str">
        <f t="shared" si="13"/>
        <v>powiat pszczyński</v>
      </c>
      <c r="X37" s="13">
        <f t="shared" si="14"/>
        <v>13</v>
      </c>
      <c r="Y37" s="13">
        <f t="shared" si="15"/>
        <v>13</v>
      </c>
      <c r="Z37" s="18">
        <f t="shared" si="16"/>
        <v>0</v>
      </c>
      <c r="AA37" s="13">
        <f t="shared" si="17"/>
        <v>14</v>
      </c>
      <c r="AB37" s="13">
        <f t="shared" si="18"/>
        <v>14</v>
      </c>
      <c r="AC37" s="18">
        <f t="shared" si="19"/>
        <v>0</v>
      </c>
    </row>
    <row r="38" spans="1:29" ht="19.5" customHeight="1">
      <c r="A38" s="11">
        <v>26</v>
      </c>
      <c r="B38" s="6">
        <v>241001</v>
      </c>
      <c r="C38" s="3" t="s">
        <v>39</v>
      </c>
      <c r="D38" s="3">
        <v>6452</v>
      </c>
      <c r="E38" s="3">
        <f t="shared" si="1"/>
        <v>2</v>
      </c>
      <c r="F38" s="3">
        <v>2</v>
      </c>
      <c r="G38" s="3">
        <v>0</v>
      </c>
      <c r="H38" s="3">
        <v>2</v>
      </c>
      <c r="I38" s="3">
        <v>0</v>
      </c>
      <c r="J38" s="3">
        <f t="shared" si="2"/>
        <v>2</v>
      </c>
      <c r="K38" s="3">
        <v>2</v>
      </c>
      <c r="L38" s="3">
        <v>0</v>
      </c>
      <c r="M38" s="5">
        <f t="shared" si="3"/>
        <v>4.6497210167389955</v>
      </c>
      <c r="N38" s="5">
        <f t="shared" si="4"/>
        <v>4.6497210167389955</v>
      </c>
      <c r="O38" s="5">
        <f t="shared" si="5"/>
        <v>0</v>
      </c>
      <c r="P38" s="5">
        <f t="shared" si="6"/>
        <v>4.6497210167389955</v>
      </c>
      <c r="Q38" s="5">
        <f t="shared" si="7"/>
        <v>0</v>
      </c>
      <c r="R38" s="5">
        <f t="shared" si="8"/>
        <v>4.6497210167389955</v>
      </c>
      <c r="S38" s="5">
        <f t="shared" si="9"/>
        <v>4.6497210167389955</v>
      </c>
      <c r="T38" s="5">
        <f t="shared" si="10"/>
        <v>0</v>
      </c>
      <c r="U38" s="1">
        <f t="shared" si="11"/>
        <v>26</v>
      </c>
      <c r="V38" s="13">
        <f t="shared" si="12"/>
        <v>241001</v>
      </c>
      <c r="W38" s="13" t="str">
        <f t="shared" si="13"/>
        <v>gm. Goczałkowice-Zdrój</v>
      </c>
      <c r="X38" s="13">
        <f t="shared" si="14"/>
        <v>2</v>
      </c>
      <c r="Y38" s="13">
        <f t="shared" si="15"/>
        <v>2</v>
      </c>
      <c r="Z38" s="18">
        <f t="shared" si="16"/>
        <v>0</v>
      </c>
      <c r="AA38" s="13">
        <f t="shared" si="17"/>
        <v>2</v>
      </c>
      <c r="AB38" s="13">
        <f t="shared" si="18"/>
        <v>2</v>
      </c>
      <c r="AC38" s="18">
        <f t="shared" si="19"/>
        <v>0</v>
      </c>
    </row>
    <row r="39" spans="1:29" ht="19.5" customHeight="1">
      <c r="A39" s="11">
        <v>27</v>
      </c>
      <c r="B39" s="6">
        <v>241002</v>
      </c>
      <c r="C39" s="3" t="s">
        <v>40</v>
      </c>
      <c r="D39" s="3">
        <v>4722</v>
      </c>
      <c r="E39" s="3">
        <f t="shared" si="1"/>
        <v>1</v>
      </c>
      <c r="F39" s="3">
        <v>1</v>
      </c>
      <c r="G39" s="3">
        <v>0</v>
      </c>
      <c r="H39" s="3">
        <v>1</v>
      </c>
      <c r="I39" s="3">
        <v>0</v>
      </c>
      <c r="J39" s="3">
        <f t="shared" si="2"/>
        <v>1</v>
      </c>
      <c r="K39" s="3">
        <v>0</v>
      </c>
      <c r="L39" s="3">
        <v>1</v>
      </c>
      <c r="M39" s="5">
        <f t="shared" si="3"/>
        <v>3.1766200762388817</v>
      </c>
      <c r="N39" s="5">
        <f t="shared" si="4"/>
        <v>3.1766200762388817</v>
      </c>
      <c r="O39" s="5">
        <f t="shared" si="5"/>
        <v>0</v>
      </c>
      <c r="P39" s="5">
        <f t="shared" si="6"/>
        <v>3.1766200762388817</v>
      </c>
      <c r="Q39" s="5">
        <f t="shared" si="7"/>
        <v>0</v>
      </c>
      <c r="R39" s="5">
        <f t="shared" si="8"/>
        <v>3.1766200762388817</v>
      </c>
      <c r="S39" s="5">
        <f t="shared" si="9"/>
        <v>0</v>
      </c>
      <c r="T39" s="5">
        <f t="shared" si="10"/>
        <v>3.1766200762388817</v>
      </c>
      <c r="U39" s="1">
        <f t="shared" si="11"/>
        <v>27</v>
      </c>
      <c r="V39" s="13">
        <f t="shared" si="12"/>
        <v>241002</v>
      </c>
      <c r="W39" s="13" t="str">
        <f t="shared" si="13"/>
        <v>gm. Kobiór</v>
      </c>
      <c r="X39" s="13">
        <f t="shared" si="14"/>
        <v>1</v>
      </c>
      <c r="Y39" s="13">
        <f t="shared" si="15"/>
        <v>1</v>
      </c>
      <c r="Z39" s="18">
        <f t="shared" si="16"/>
        <v>0</v>
      </c>
      <c r="AA39" s="13">
        <f t="shared" si="17"/>
        <v>1</v>
      </c>
      <c r="AB39" s="13">
        <f t="shared" si="18"/>
        <v>1</v>
      </c>
      <c r="AC39" s="18">
        <f t="shared" si="19"/>
        <v>0</v>
      </c>
    </row>
    <row r="40" spans="1:29" ht="19.5" customHeight="1">
      <c r="A40" s="11">
        <v>28</v>
      </c>
      <c r="B40" s="6">
        <v>241003</v>
      </c>
      <c r="C40" s="3" t="s">
        <v>41</v>
      </c>
      <c r="D40" s="3">
        <v>15679</v>
      </c>
      <c r="E40" s="3">
        <f t="shared" si="1"/>
        <v>0</v>
      </c>
      <c r="F40" s="3">
        <v>0</v>
      </c>
      <c r="G40" s="3">
        <v>0</v>
      </c>
      <c r="H40" s="3">
        <v>0</v>
      </c>
      <c r="I40" s="3">
        <v>0</v>
      </c>
      <c r="J40" s="3">
        <f t="shared" si="2"/>
        <v>0</v>
      </c>
      <c r="K40" s="3">
        <v>0</v>
      </c>
      <c r="L40" s="3">
        <v>0</v>
      </c>
      <c r="M40" s="5">
        <f t="shared" si="3"/>
        <v>0</v>
      </c>
      <c r="N40" s="5">
        <f t="shared" si="4"/>
        <v>0</v>
      </c>
      <c r="O40" s="5">
        <f t="shared" si="5"/>
        <v>0</v>
      </c>
      <c r="P40" s="5">
        <f t="shared" si="6"/>
        <v>0</v>
      </c>
      <c r="Q40" s="5">
        <f t="shared" si="7"/>
        <v>0</v>
      </c>
      <c r="R40" s="5">
        <f t="shared" si="8"/>
        <v>0</v>
      </c>
      <c r="S40" s="5">
        <f t="shared" si="9"/>
        <v>0</v>
      </c>
      <c r="T40" s="5">
        <f t="shared" si="10"/>
        <v>0</v>
      </c>
      <c r="U40" s="1">
        <f t="shared" si="11"/>
        <v>28</v>
      </c>
      <c r="V40" s="13">
        <f t="shared" si="12"/>
        <v>241003</v>
      </c>
      <c r="W40" s="13" t="str">
        <f t="shared" si="13"/>
        <v>gm. Miedźna</v>
      </c>
      <c r="X40" s="13">
        <f t="shared" si="14"/>
        <v>0</v>
      </c>
      <c r="Y40" s="13">
        <f t="shared" si="15"/>
        <v>0</v>
      </c>
      <c r="Z40" s="18">
        <f t="shared" si="16"/>
        <v>0</v>
      </c>
      <c r="AA40" s="13">
        <f t="shared" si="17"/>
        <v>0</v>
      </c>
      <c r="AB40" s="13">
        <f t="shared" si="18"/>
        <v>0</v>
      </c>
      <c r="AC40" s="18">
        <f t="shared" si="19"/>
        <v>0</v>
      </c>
    </row>
    <row r="41" spans="1:29" ht="19.5" customHeight="1">
      <c r="A41" s="11">
        <v>29</v>
      </c>
      <c r="B41" s="6">
        <v>241004</v>
      </c>
      <c r="C41" s="3" t="s">
        <v>42</v>
      </c>
      <c r="D41" s="3">
        <v>17659</v>
      </c>
      <c r="E41" s="3">
        <f t="shared" si="1"/>
        <v>4</v>
      </c>
      <c r="F41" s="3">
        <v>4</v>
      </c>
      <c r="G41" s="3">
        <v>0</v>
      </c>
      <c r="H41" s="3">
        <v>4</v>
      </c>
      <c r="I41" s="3">
        <v>0</v>
      </c>
      <c r="J41" s="3">
        <f t="shared" si="2"/>
        <v>4</v>
      </c>
      <c r="K41" s="3">
        <v>1</v>
      </c>
      <c r="L41" s="3">
        <v>3</v>
      </c>
      <c r="M41" s="5">
        <f t="shared" si="3"/>
        <v>3.397700889065066</v>
      </c>
      <c r="N41" s="5">
        <f t="shared" si="4"/>
        <v>3.397700889065066</v>
      </c>
      <c r="O41" s="5">
        <f t="shared" si="5"/>
        <v>0</v>
      </c>
      <c r="P41" s="5">
        <f t="shared" si="6"/>
        <v>3.397700889065066</v>
      </c>
      <c r="Q41" s="5">
        <f t="shared" si="7"/>
        <v>0</v>
      </c>
      <c r="R41" s="5">
        <f t="shared" si="8"/>
        <v>3.397700889065066</v>
      </c>
      <c r="S41" s="5">
        <f t="shared" si="9"/>
        <v>0.8494252222662665</v>
      </c>
      <c r="T41" s="5">
        <f t="shared" si="10"/>
        <v>2.5482756667987996</v>
      </c>
      <c r="U41" s="1">
        <f t="shared" si="11"/>
        <v>29</v>
      </c>
      <c r="V41" s="13">
        <f t="shared" si="12"/>
        <v>241004</v>
      </c>
      <c r="W41" s="13" t="str">
        <f t="shared" si="13"/>
        <v>gm. Pawłowice</v>
      </c>
      <c r="X41" s="13">
        <f t="shared" si="14"/>
        <v>4</v>
      </c>
      <c r="Y41" s="13">
        <f t="shared" si="15"/>
        <v>4</v>
      </c>
      <c r="Z41" s="18">
        <f t="shared" si="16"/>
        <v>0</v>
      </c>
      <c r="AA41" s="13">
        <f t="shared" si="17"/>
        <v>4</v>
      </c>
      <c r="AB41" s="13">
        <f t="shared" si="18"/>
        <v>4</v>
      </c>
      <c r="AC41" s="18">
        <f t="shared" si="19"/>
        <v>0</v>
      </c>
    </row>
    <row r="42" spans="1:29" ht="19.5" customHeight="1">
      <c r="A42" s="11">
        <v>30</v>
      </c>
      <c r="B42" s="6">
        <v>241005</v>
      </c>
      <c r="C42" s="3" t="s">
        <v>43</v>
      </c>
      <c r="D42" s="3">
        <v>50277</v>
      </c>
      <c r="E42" s="3">
        <f t="shared" si="1"/>
        <v>5</v>
      </c>
      <c r="F42" s="3">
        <v>5</v>
      </c>
      <c r="G42" s="3">
        <v>0</v>
      </c>
      <c r="H42" s="3">
        <v>4</v>
      </c>
      <c r="I42" s="3">
        <v>1</v>
      </c>
      <c r="J42" s="3">
        <f t="shared" si="2"/>
        <v>6</v>
      </c>
      <c r="K42" s="3">
        <v>2</v>
      </c>
      <c r="L42" s="3">
        <v>4</v>
      </c>
      <c r="M42" s="5">
        <f t="shared" si="3"/>
        <v>1.4917357837579808</v>
      </c>
      <c r="N42" s="5">
        <f t="shared" si="4"/>
        <v>1.4917357837579808</v>
      </c>
      <c r="O42" s="5">
        <f t="shared" si="5"/>
        <v>0</v>
      </c>
      <c r="P42" s="5">
        <f t="shared" si="6"/>
        <v>1.1933886270063847</v>
      </c>
      <c r="Q42" s="5">
        <f t="shared" si="7"/>
        <v>0.2983471567515962</v>
      </c>
      <c r="R42" s="5">
        <f t="shared" si="8"/>
        <v>1.7900829405095768</v>
      </c>
      <c r="S42" s="5">
        <f t="shared" si="9"/>
        <v>0.5966943135031924</v>
      </c>
      <c r="T42" s="5">
        <f t="shared" si="10"/>
        <v>1.1933886270063847</v>
      </c>
      <c r="U42" s="1">
        <f t="shared" si="11"/>
        <v>30</v>
      </c>
      <c r="V42" s="13">
        <f t="shared" si="12"/>
        <v>241005</v>
      </c>
      <c r="W42" s="13" t="str">
        <f t="shared" si="13"/>
        <v>gm. Pszczyna</v>
      </c>
      <c r="X42" s="13">
        <f t="shared" si="14"/>
        <v>5</v>
      </c>
      <c r="Y42" s="13">
        <f t="shared" si="15"/>
        <v>5</v>
      </c>
      <c r="Z42" s="18">
        <f t="shared" si="16"/>
        <v>0</v>
      </c>
      <c r="AA42" s="13">
        <f t="shared" si="17"/>
        <v>6</v>
      </c>
      <c r="AB42" s="13">
        <f t="shared" si="18"/>
        <v>6</v>
      </c>
      <c r="AC42" s="18">
        <f t="shared" si="19"/>
        <v>0</v>
      </c>
    </row>
    <row r="43" spans="1:29" ht="19.5" customHeight="1">
      <c r="A43" s="11">
        <v>31</v>
      </c>
      <c r="B43" s="6">
        <v>241006</v>
      </c>
      <c r="C43" s="3" t="s">
        <v>44</v>
      </c>
      <c r="D43" s="3">
        <v>11253</v>
      </c>
      <c r="E43" s="3">
        <f t="shared" si="1"/>
        <v>1</v>
      </c>
      <c r="F43" s="3">
        <v>1</v>
      </c>
      <c r="G43" s="3">
        <v>0</v>
      </c>
      <c r="H43" s="3">
        <v>1</v>
      </c>
      <c r="I43" s="3">
        <v>0</v>
      </c>
      <c r="J43" s="3">
        <f t="shared" si="2"/>
        <v>1</v>
      </c>
      <c r="K43" s="3">
        <v>0</v>
      </c>
      <c r="L43" s="3">
        <v>1</v>
      </c>
      <c r="M43" s="5">
        <f t="shared" si="3"/>
        <v>1.3329778725673154</v>
      </c>
      <c r="N43" s="5">
        <f t="shared" si="4"/>
        <v>1.3329778725673154</v>
      </c>
      <c r="O43" s="5">
        <f t="shared" si="5"/>
        <v>0</v>
      </c>
      <c r="P43" s="5">
        <f t="shared" si="6"/>
        <v>1.3329778725673154</v>
      </c>
      <c r="Q43" s="5">
        <f t="shared" si="7"/>
        <v>0</v>
      </c>
      <c r="R43" s="5">
        <f t="shared" si="8"/>
        <v>1.3329778725673154</v>
      </c>
      <c r="S43" s="5">
        <f t="shared" si="9"/>
        <v>0</v>
      </c>
      <c r="T43" s="5">
        <f t="shared" si="10"/>
        <v>1.3329778725673154</v>
      </c>
      <c r="U43" s="1">
        <f t="shared" si="11"/>
        <v>31</v>
      </c>
      <c r="V43" s="13">
        <f t="shared" si="12"/>
        <v>241006</v>
      </c>
      <c r="W43" s="13" t="str">
        <f t="shared" si="13"/>
        <v>gm. Suszec</v>
      </c>
      <c r="X43" s="13">
        <f t="shared" si="14"/>
        <v>1</v>
      </c>
      <c r="Y43" s="13">
        <f t="shared" si="15"/>
        <v>1</v>
      </c>
      <c r="Z43" s="18">
        <f t="shared" si="16"/>
        <v>0</v>
      </c>
      <c r="AA43" s="13">
        <f t="shared" si="17"/>
        <v>1</v>
      </c>
      <c r="AB43" s="13">
        <f t="shared" si="18"/>
        <v>1</v>
      </c>
      <c r="AC43" s="18">
        <f t="shared" si="19"/>
        <v>0</v>
      </c>
    </row>
    <row r="44" spans="1:29" ht="19.5" customHeight="1">
      <c r="A44" s="11">
        <v>32</v>
      </c>
      <c r="B44" s="6">
        <v>241500</v>
      </c>
      <c r="C44" s="4" t="s">
        <v>45</v>
      </c>
      <c r="D44" s="3">
        <v>155323</v>
      </c>
      <c r="E44" s="3">
        <f>SUM(E45:E53)</f>
        <v>15</v>
      </c>
      <c r="F44" s="3">
        <f aca="true" t="shared" si="22" ref="F44:L44">SUM(F45:F53)</f>
        <v>15</v>
      </c>
      <c r="G44" s="3">
        <f t="shared" si="22"/>
        <v>0</v>
      </c>
      <c r="H44" s="3">
        <f t="shared" si="22"/>
        <v>14</v>
      </c>
      <c r="I44" s="3">
        <f t="shared" si="22"/>
        <v>1</v>
      </c>
      <c r="J44" s="3">
        <f t="shared" si="22"/>
        <v>16</v>
      </c>
      <c r="K44" s="3">
        <f t="shared" si="22"/>
        <v>5</v>
      </c>
      <c r="L44" s="3">
        <f t="shared" si="22"/>
        <v>11</v>
      </c>
      <c r="M44" s="5">
        <f t="shared" si="3"/>
        <v>1.4485942197871533</v>
      </c>
      <c r="N44" s="5">
        <f t="shared" si="4"/>
        <v>1.4485942197871533</v>
      </c>
      <c r="O44" s="5">
        <f t="shared" si="5"/>
        <v>0</v>
      </c>
      <c r="P44" s="5">
        <f t="shared" si="6"/>
        <v>1.352021271801343</v>
      </c>
      <c r="Q44" s="5">
        <f t="shared" si="7"/>
        <v>0.09657294798581022</v>
      </c>
      <c r="R44" s="5">
        <f t="shared" si="8"/>
        <v>1.5451671677729635</v>
      </c>
      <c r="S44" s="5">
        <f t="shared" si="9"/>
        <v>0.4828647399290511</v>
      </c>
      <c r="T44" s="5">
        <f t="shared" si="10"/>
        <v>1.0623024278439124</v>
      </c>
      <c r="U44" s="1">
        <f t="shared" si="11"/>
        <v>32</v>
      </c>
      <c r="V44" s="13">
        <f t="shared" si="12"/>
        <v>241500</v>
      </c>
      <c r="W44" s="14" t="str">
        <f t="shared" si="13"/>
        <v>powiat wodzisławski</v>
      </c>
      <c r="X44" s="13">
        <f t="shared" si="14"/>
        <v>15</v>
      </c>
      <c r="Y44" s="13">
        <f t="shared" si="15"/>
        <v>15</v>
      </c>
      <c r="Z44" s="18">
        <f t="shared" si="16"/>
        <v>0</v>
      </c>
      <c r="AA44" s="13">
        <f t="shared" si="17"/>
        <v>16</v>
      </c>
      <c r="AB44" s="13">
        <f t="shared" si="18"/>
        <v>16</v>
      </c>
      <c r="AC44" s="18">
        <f t="shared" si="19"/>
        <v>0</v>
      </c>
    </row>
    <row r="45" spans="1:29" ht="19.5" customHeight="1">
      <c r="A45" s="11">
        <v>33</v>
      </c>
      <c r="B45" s="6">
        <v>241501</v>
      </c>
      <c r="C45" s="3" t="s">
        <v>46</v>
      </c>
      <c r="D45" s="3">
        <v>14257</v>
      </c>
      <c r="E45" s="3">
        <f t="shared" si="1"/>
        <v>2</v>
      </c>
      <c r="F45" s="3">
        <v>2</v>
      </c>
      <c r="G45" s="3">
        <v>0</v>
      </c>
      <c r="H45" s="3">
        <v>2</v>
      </c>
      <c r="I45" s="3">
        <v>0</v>
      </c>
      <c r="J45" s="3">
        <f t="shared" si="2"/>
        <v>2</v>
      </c>
      <c r="K45" s="3">
        <v>1</v>
      </c>
      <c r="L45" s="3">
        <v>1</v>
      </c>
      <c r="M45" s="5">
        <f t="shared" si="3"/>
        <v>2.104229501297608</v>
      </c>
      <c r="N45" s="5">
        <f t="shared" si="4"/>
        <v>2.104229501297608</v>
      </c>
      <c r="O45" s="5">
        <f t="shared" si="5"/>
        <v>0</v>
      </c>
      <c r="P45" s="5">
        <f t="shared" si="6"/>
        <v>2.104229501297608</v>
      </c>
      <c r="Q45" s="5">
        <f t="shared" si="7"/>
        <v>0</v>
      </c>
      <c r="R45" s="5">
        <f t="shared" si="8"/>
        <v>2.104229501297608</v>
      </c>
      <c r="S45" s="5">
        <f t="shared" si="9"/>
        <v>1.052114750648804</v>
      </c>
      <c r="T45" s="5">
        <f t="shared" si="10"/>
        <v>1.052114750648804</v>
      </c>
      <c r="U45" s="1">
        <f t="shared" si="11"/>
        <v>33</v>
      </c>
      <c r="V45" s="13">
        <f t="shared" si="12"/>
        <v>241501</v>
      </c>
      <c r="W45" s="13" t="str">
        <f t="shared" si="13"/>
        <v>m. Pszów</v>
      </c>
      <c r="X45" s="13">
        <f t="shared" si="14"/>
        <v>2</v>
      </c>
      <c r="Y45" s="13">
        <f t="shared" si="15"/>
        <v>2</v>
      </c>
      <c r="Z45" s="18">
        <f t="shared" si="16"/>
        <v>0</v>
      </c>
      <c r="AA45" s="13">
        <f t="shared" si="17"/>
        <v>2</v>
      </c>
      <c r="AB45" s="13">
        <f t="shared" si="18"/>
        <v>2</v>
      </c>
      <c r="AC45" s="18">
        <f t="shared" si="19"/>
        <v>0</v>
      </c>
    </row>
    <row r="46" spans="1:29" ht="19.5" customHeight="1">
      <c r="A46" s="11">
        <v>34</v>
      </c>
      <c r="B46" s="6">
        <v>241502</v>
      </c>
      <c r="C46" s="3" t="s">
        <v>47</v>
      </c>
      <c r="D46" s="3">
        <v>17831</v>
      </c>
      <c r="E46" s="3">
        <f t="shared" si="1"/>
        <v>3</v>
      </c>
      <c r="F46" s="3">
        <v>3</v>
      </c>
      <c r="G46" s="3">
        <v>0</v>
      </c>
      <c r="H46" s="3">
        <v>3</v>
      </c>
      <c r="I46" s="3">
        <v>0</v>
      </c>
      <c r="J46" s="3">
        <f t="shared" si="2"/>
        <v>3</v>
      </c>
      <c r="K46" s="3">
        <v>1</v>
      </c>
      <c r="L46" s="3">
        <v>2</v>
      </c>
      <c r="M46" s="5">
        <f t="shared" si="3"/>
        <v>2.5236946890247323</v>
      </c>
      <c r="N46" s="5">
        <f t="shared" si="4"/>
        <v>2.5236946890247323</v>
      </c>
      <c r="O46" s="5">
        <f t="shared" si="5"/>
        <v>0</v>
      </c>
      <c r="P46" s="5">
        <f t="shared" si="6"/>
        <v>2.5236946890247323</v>
      </c>
      <c r="Q46" s="5">
        <f t="shared" si="7"/>
        <v>0</v>
      </c>
      <c r="R46" s="5">
        <f t="shared" si="8"/>
        <v>2.5236946890247323</v>
      </c>
      <c r="S46" s="5">
        <f t="shared" si="9"/>
        <v>0.8412315630082441</v>
      </c>
      <c r="T46" s="5">
        <f t="shared" si="10"/>
        <v>1.6824631260164882</v>
      </c>
      <c r="U46" s="1">
        <f t="shared" si="11"/>
        <v>34</v>
      </c>
      <c r="V46" s="13">
        <f t="shared" si="12"/>
        <v>241502</v>
      </c>
      <c r="W46" s="13" t="str">
        <f t="shared" si="13"/>
        <v>m. Radlin</v>
      </c>
      <c r="X46" s="13">
        <f t="shared" si="14"/>
        <v>3</v>
      </c>
      <c r="Y46" s="13">
        <f t="shared" si="15"/>
        <v>3</v>
      </c>
      <c r="Z46" s="18">
        <f t="shared" si="16"/>
        <v>0</v>
      </c>
      <c r="AA46" s="13">
        <f t="shared" si="17"/>
        <v>3</v>
      </c>
      <c r="AB46" s="13">
        <f t="shared" si="18"/>
        <v>3</v>
      </c>
      <c r="AC46" s="18">
        <f t="shared" si="19"/>
        <v>0</v>
      </c>
    </row>
    <row r="47" spans="1:29" ht="19.5" customHeight="1">
      <c r="A47" s="11">
        <v>35</v>
      </c>
      <c r="B47" s="6">
        <v>241503</v>
      </c>
      <c r="C47" s="3" t="s">
        <v>48</v>
      </c>
      <c r="D47" s="3">
        <v>21644</v>
      </c>
      <c r="E47" s="3">
        <f t="shared" si="1"/>
        <v>3</v>
      </c>
      <c r="F47" s="3">
        <v>3</v>
      </c>
      <c r="G47" s="3">
        <v>0</v>
      </c>
      <c r="H47" s="3">
        <v>3</v>
      </c>
      <c r="I47" s="3">
        <v>0</v>
      </c>
      <c r="J47" s="3">
        <f t="shared" si="2"/>
        <v>3</v>
      </c>
      <c r="K47" s="3">
        <v>1</v>
      </c>
      <c r="L47" s="3">
        <v>2</v>
      </c>
      <c r="M47" s="5">
        <f t="shared" si="3"/>
        <v>2.079098133431898</v>
      </c>
      <c r="N47" s="5">
        <f t="shared" si="4"/>
        <v>2.079098133431898</v>
      </c>
      <c r="O47" s="5">
        <f t="shared" si="5"/>
        <v>0</v>
      </c>
      <c r="P47" s="5">
        <f t="shared" si="6"/>
        <v>2.079098133431898</v>
      </c>
      <c r="Q47" s="5">
        <f t="shared" si="7"/>
        <v>0</v>
      </c>
      <c r="R47" s="5">
        <f t="shared" si="8"/>
        <v>2.079098133431898</v>
      </c>
      <c r="S47" s="5">
        <f t="shared" si="9"/>
        <v>0.693032711143966</v>
      </c>
      <c r="T47" s="5">
        <f t="shared" si="10"/>
        <v>1.386065422287932</v>
      </c>
      <c r="U47" s="1">
        <f t="shared" si="11"/>
        <v>35</v>
      </c>
      <c r="V47" s="13">
        <f t="shared" si="12"/>
        <v>241503</v>
      </c>
      <c r="W47" s="13" t="str">
        <f t="shared" si="13"/>
        <v>m. Rydułtowy</v>
      </c>
      <c r="X47" s="13">
        <f t="shared" si="14"/>
        <v>3</v>
      </c>
      <c r="Y47" s="13">
        <f t="shared" si="15"/>
        <v>3</v>
      </c>
      <c r="Z47" s="18">
        <f t="shared" si="16"/>
        <v>0</v>
      </c>
      <c r="AA47" s="13">
        <f t="shared" si="17"/>
        <v>3</v>
      </c>
      <c r="AB47" s="13">
        <f t="shared" si="18"/>
        <v>3</v>
      </c>
      <c r="AC47" s="18">
        <f t="shared" si="19"/>
        <v>0</v>
      </c>
    </row>
    <row r="48" spans="1:29" ht="19.5" customHeight="1">
      <c r="A48" s="11">
        <v>36</v>
      </c>
      <c r="B48" s="6">
        <v>241504</v>
      </c>
      <c r="C48" s="3" t="s">
        <v>49</v>
      </c>
      <c r="D48" s="3">
        <v>48147</v>
      </c>
      <c r="E48" s="3">
        <f t="shared" si="1"/>
        <v>2</v>
      </c>
      <c r="F48" s="3">
        <v>2</v>
      </c>
      <c r="G48" s="3">
        <v>0</v>
      </c>
      <c r="H48" s="3">
        <v>2</v>
      </c>
      <c r="I48" s="3">
        <v>0</v>
      </c>
      <c r="J48" s="3">
        <f t="shared" si="2"/>
        <v>2</v>
      </c>
      <c r="K48" s="3">
        <v>0</v>
      </c>
      <c r="L48" s="3">
        <v>2</v>
      </c>
      <c r="M48" s="5">
        <f t="shared" si="3"/>
        <v>0.623091781419403</v>
      </c>
      <c r="N48" s="5">
        <f t="shared" si="4"/>
        <v>0.623091781419403</v>
      </c>
      <c r="O48" s="5">
        <f t="shared" si="5"/>
        <v>0</v>
      </c>
      <c r="P48" s="5">
        <f t="shared" si="6"/>
        <v>0.623091781419403</v>
      </c>
      <c r="Q48" s="5">
        <f t="shared" si="7"/>
        <v>0</v>
      </c>
      <c r="R48" s="5">
        <f t="shared" si="8"/>
        <v>0.623091781419403</v>
      </c>
      <c r="S48" s="5">
        <f t="shared" si="9"/>
        <v>0</v>
      </c>
      <c r="T48" s="5">
        <f t="shared" si="10"/>
        <v>0.623091781419403</v>
      </c>
      <c r="U48" s="1">
        <f t="shared" si="11"/>
        <v>36</v>
      </c>
      <c r="V48" s="13">
        <f t="shared" si="12"/>
        <v>241504</v>
      </c>
      <c r="W48" s="13" t="str">
        <f t="shared" si="13"/>
        <v>m. Wodzisław Śląski</v>
      </c>
      <c r="X48" s="13">
        <f t="shared" si="14"/>
        <v>2</v>
      </c>
      <c r="Y48" s="13">
        <f t="shared" si="15"/>
        <v>2</v>
      </c>
      <c r="Z48" s="18">
        <f t="shared" si="16"/>
        <v>0</v>
      </c>
      <c r="AA48" s="13">
        <f t="shared" si="17"/>
        <v>2</v>
      </c>
      <c r="AB48" s="13">
        <f t="shared" si="18"/>
        <v>2</v>
      </c>
      <c r="AC48" s="18">
        <f t="shared" si="19"/>
        <v>0</v>
      </c>
    </row>
    <row r="49" spans="1:29" ht="19.5" customHeight="1">
      <c r="A49" s="11">
        <v>37</v>
      </c>
      <c r="B49" s="6">
        <v>241505</v>
      </c>
      <c r="C49" s="3" t="s">
        <v>50</v>
      </c>
      <c r="D49" s="3">
        <v>12809</v>
      </c>
      <c r="E49" s="3">
        <f t="shared" si="1"/>
        <v>1</v>
      </c>
      <c r="F49" s="3">
        <v>1</v>
      </c>
      <c r="G49" s="3">
        <v>0</v>
      </c>
      <c r="H49" s="3">
        <v>0</v>
      </c>
      <c r="I49" s="3">
        <v>1</v>
      </c>
      <c r="J49" s="3">
        <f t="shared" si="2"/>
        <v>2</v>
      </c>
      <c r="K49" s="3">
        <v>0</v>
      </c>
      <c r="L49" s="3">
        <v>2</v>
      </c>
      <c r="M49" s="5">
        <f t="shared" si="3"/>
        <v>1.171051604340698</v>
      </c>
      <c r="N49" s="5">
        <f t="shared" si="4"/>
        <v>1.171051604340698</v>
      </c>
      <c r="O49" s="5">
        <f t="shared" si="5"/>
        <v>0</v>
      </c>
      <c r="P49" s="5">
        <f t="shared" si="6"/>
        <v>0</v>
      </c>
      <c r="Q49" s="5">
        <f t="shared" si="7"/>
        <v>1.171051604340698</v>
      </c>
      <c r="R49" s="5">
        <f t="shared" si="8"/>
        <v>2.342103208681396</v>
      </c>
      <c r="S49" s="5">
        <f t="shared" si="9"/>
        <v>0</v>
      </c>
      <c r="T49" s="5">
        <f t="shared" si="10"/>
        <v>2.342103208681396</v>
      </c>
      <c r="U49" s="1">
        <f t="shared" si="11"/>
        <v>37</v>
      </c>
      <c r="V49" s="13">
        <f t="shared" si="12"/>
        <v>241505</v>
      </c>
      <c r="W49" s="13" t="str">
        <f t="shared" si="13"/>
        <v>gm. Godów</v>
      </c>
      <c r="X49" s="13">
        <f t="shared" si="14"/>
        <v>1</v>
      </c>
      <c r="Y49" s="13">
        <f t="shared" si="15"/>
        <v>1</v>
      </c>
      <c r="Z49" s="18">
        <f t="shared" si="16"/>
        <v>0</v>
      </c>
      <c r="AA49" s="13">
        <f t="shared" si="17"/>
        <v>2</v>
      </c>
      <c r="AB49" s="13">
        <f t="shared" si="18"/>
        <v>2</v>
      </c>
      <c r="AC49" s="18">
        <f t="shared" si="19"/>
        <v>0</v>
      </c>
    </row>
    <row r="50" spans="1:29" ht="19.5" customHeight="1">
      <c r="A50" s="11">
        <v>38</v>
      </c>
      <c r="B50" s="6">
        <v>241506</v>
      </c>
      <c r="C50" s="3" t="s">
        <v>51</v>
      </c>
      <c r="D50" s="3">
        <v>20070</v>
      </c>
      <c r="E50" s="3">
        <f t="shared" si="1"/>
        <v>3</v>
      </c>
      <c r="F50" s="3">
        <v>3</v>
      </c>
      <c r="G50" s="3">
        <v>0</v>
      </c>
      <c r="H50" s="3">
        <v>3</v>
      </c>
      <c r="I50" s="3">
        <v>0</v>
      </c>
      <c r="J50" s="3">
        <f t="shared" si="2"/>
        <v>3</v>
      </c>
      <c r="K50" s="3">
        <v>1</v>
      </c>
      <c r="L50" s="3">
        <v>2</v>
      </c>
      <c r="M50" s="5">
        <f t="shared" si="3"/>
        <v>2.242152466367713</v>
      </c>
      <c r="N50" s="5">
        <f t="shared" si="4"/>
        <v>2.242152466367713</v>
      </c>
      <c r="O50" s="5">
        <f t="shared" si="5"/>
        <v>0</v>
      </c>
      <c r="P50" s="5">
        <f t="shared" si="6"/>
        <v>2.242152466367713</v>
      </c>
      <c r="Q50" s="5">
        <f t="shared" si="7"/>
        <v>0</v>
      </c>
      <c r="R50" s="5">
        <f t="shared" si="8"/>
        <v>2.242152466367713</v>
      </c>
      <c r="S50" s="5">
        <f t="shared" si="9"/>
        <v>0.7473841554559043</v>
      </c>
      <c r="T50" s="5">
        <f t="shared" si="10"/>
        <v>1.4947683109118086</v>
      </c>
      <c r="U50" s="1">
        <f t="shared" si="11"/>
        <v>38</v>
      </c>
      <c r="V50" s="13">
        <f t="shared" si="12"/>
        <v>241506</v>
      </c>
      <c r="W50" s="13" t="str">
        <f t="shared" si="13"/>
        <v>gm. Gorzyce</v>
      </c>
      <c r="X50" s="13">
        <f t="shared" si="14"/>
        <v>3</v>
      </c>
      <c r="Y50" s="13">
        <f t="shared" si="15"/>
        <v>3</v>
      </c>
      <c r="Z50" s="18">
        <f t="shared" si="16"/>
        <v>0</v>
      </c>
      <c r="AA50" s="13">
        <f t="shared" si="17"/>
        <v>3</v>
      </c>
      <c r="AB50" s="13">
        <f t="shared" si="18"/>
        <v>3</v>
      </c>
      <c r="AC50" s="18">
        <f t="shared" si="19"/>
        <v>0</v>
      </c>
    </row>
    <row r="51" spans="1:29" ht="19.5" customHeight="1">
      <c r="A51" s="11">
        <v>39</v>
      </c>
      <c r="B51" s="6">
        <v>241507</v>
      </c>
      <c r="C51" s="3" t="s">
        <v>52</v>
      </c>
      <c r="D51" s="3">
        <v>8079</v>
      </c>
      <c r="E51" s="3">
        <f t="shared" si="1"/>
        <v>0</v>
      </c>
      <c r="F51" s="3">
        <v>0</v>
      </c>
      <c r="G51" s="3">
        <v>0</v>
      </c>
      <c r="H51" s="3">
        <v>0</v>
      </c>
      <c r="I51" s="3">
        <v>0</v>
      </c>
      <c r="J51" s="3">
        <f t="shared" si="2"/>
        <v>0</v>
      </c>
      <c r="K51" s="3">
        <v>0</v>
      </c>
      <c r="L51" s="3">
        <v>0</v>
      </c>
      <c r="M51" s="5">
        <f t="shared" si="3"/>
        <v>0</v>
      </c>
      <c r="N51" s="5">
        <f t="shared" si="4"/>
        <v>0</v>
      </c>
      <c r="O51" s="5">
        <f t="shared" si="5"/>
        <v>0</v>
      </c>
      <c r="P51" s="5">
        <f t="shared" si="6"/>
        <v>0</v>
      </c>
      <c r="Q51" s="5">
        <f t="shared" si="7"/>
        <v>0</v>
      </c>
      <c r="R51" s="5">
        <f t="shared" si="8"/>
        <v>0</v>
      </c>
      <c r="S51" s="5">
        <f t="shared" si="9"/>
        <v>0</v>
      </c>
      <c r="T51" s="5">
        <f t="shared" si="10"/>
        <v>0</v>
      </c>
      <c r="U51" s="1">
        <f t="shared" si="11"/>
        <v>39</v>
      </c>
      <c r="V51" s="13">
        <f t="shared" si="12"/>
        <v>241507</v>
      </c>
      <c r="W51" s="13" t="str">
        <f t="shared" si="13"/>
        <v>gm. Lubomia</v>
      </c>
      <c r="X51" s="13">
        <f t="shared" si="14"/>
        <v>0</v>
      </c>
      <c r="Y51" s="13">
        <f t="shared" si="15"/>
        <v>0</v>
      </c>
      <c r="Z51" s="18">
        <f t="shared" si="16"/>
        <v>0</v>
      </c>
      <c r="AA51" s="13">
        <f t="shared" si="17"/>
        <v>0</v>
      </c>
      <c r="AB51" s="13">
        <f t="shared" si="18"/>
        <v>0</v>
      </c>
      <c r="AC51" s="18">
        <f t="shared" si="19"/>
        <v>0</v>
      </c>
    </row>
    <row r="52" spans="1:29" ht="19.5" customHeight="1">
      <c r="A52" s="11">
        <v>40</v>
      </c>
      <c r="B52" s="6">
        <v>241508</v>
      </c>
      <c r="C52" s="3" t="s">
        <v>53</v>
      </c>
      <c r="D52" s="3">
        <v>5288</v>
      </c>
      <c r="E52" s="3">
        <f t="shared" si="1"/>
        <v>0</v>
      </c>
      <c r="F52" s="3">
        <v>0</v>
      </c>
      <c r="G52" s="3">
        <v>0</v>
      </c>
      <c r="H52" s="3">
        <v>0</v>
      </c>
      <c r="I52" s="3">
        <v>0</v>
      </c>
      <c r="J52" s="3">
        <f t="shared" si="2"/>
        <v>0</v>
      </c>
      <c r="K52" s="3">
        <v>0</v>
      </c>
      <c r="L52" s="3">
        <v>0</v>
      </c>
      <c r="M52" s="5">
        <f t="shared" si="3"/>
        <v>0</v>
      </c>
      <c r="N52" s="5">
        <f t="shared" si="4"/>
        <v>0</v>
      </c>
      <c r="O52" s="5">
        <f t="shared" si="5"/>
        <v>0</v>
      </c>
      <c r="P52" s="5">
        <f t="shared" si="6"/>
        <v>0</v>
      </c>
      <c r="Q52" s="5">
        <f t="shared" si="7"/>
        <v>0</v>
      </c>
      <c r="R52" s="5">
        <f t="shared" si="8"/>
        <v>0</v>
      </c>
      <c r="S52" s="5">
        <f t="shared" si="9"/>
        <v>0</v>
      </c>
      <c r="T52" s="5">
        <f t="shared" si="10"/>
        <v>0</v>
      </c>
      <c r="U52" s="1">
        <f t="shared" si="11"/>
        <v>40</v>
      </c>
      <c r="V52" s="13">
        <f t="shared" si="12"/>
        <v>241508</v>
      </c>
      <c r="W52" s="13" t="str">
        <f t="shared" si="13"/>
        <v>gm. Marklowice</v>
      </c>
      <c r="X52" s="13">
        <f t="shared" si="14"/>
        <v>0</v>
      </c>
      <c r="Y52" s="13">
        <f t="shared" si="15"/>
        <v>0</v>
      </c>
      <c r="Z52" s="18">
        <f t="shared" si="16"/>
        <v>0</v>
      </c>
      <c r="AA52" s="13">
        <f t="shared" si="17"/>
        <v>0</v>
      </c>
      <c r="AB52" s="13">
        <f t="shared" si="18"/>
        <v>0</v>
      </c>
      <c r="AC52" s="18">
        <f t="shared" si="19"/>
        <v>0</v>
      </c>
    </row>
    <row r="53" spans="1:29" ht="19.5" customHeight="1">
      <c r="A53" s="11">
        <v>41</v>
      </c>
      <c r="B53" s="6">
        <v>241509</v>
      </c>
      <c r="C53" s="3" t="s">
        <v>54</v>
      </c>
      <c r="D53" s="3">
        <v>7198</v>
      </c>
      <c r="E53" s="3">
        <f t="shared" si="1"/>
        <v>1</v>
      </c>
      <c r="F53" s="3">
        <v>1</v>
      </c>
      <c r="G53" s="3">
        <v>0</v>
      </c>
      <c r="H53" s="3">
        <v>1</v>
      </c>
      <c r="I53" s="3">
        <v>0</v>
      </c>
      <c r="J53" s="3">
        <f t="shared" si="2"/>
        <v>1</v>
      </c>
      <c r="K53" s="3">
        <v>1</v>
      </c>
      <c r="L53" s="3">
        <v>0</v>
      </c>
      <c r="M53" s="5">
        <f t="shared" si="3"/>
        <v>2.0839121978327313</v>
      </c>
      <c r="N53" s="5">
        <f t="shared" si="4"/>
        <v>2.0839121978327313</v>
      </c>
      <c r="O53" s="5">
        <f t="shared" si="5"/>
        <v>0</v>
      </c>
      <c r="P53" s="5">
        <f t="shared" si="6"/>
        <v>2.0839121978327313</v>
      </c>
      <c r="Q53" s="5">
        <f t="shared" si="7"/>
        <v>0</v>
      </c>
      <c r="R53" s="5">
        <f t="shared" si="8"/>
        <v>2.0839121978327313</v>
      </c>
      <c r="S53" s="5">
        <f t="shared" si="9"/>
        <v>2.0839121978327313</v>
      </c>
      <c r="T53" s="5">
        <f t="shared" si="10"/>
        <v>0</v>
      </c>
      <c r="U53" s="1">
        <f t="shared" si="11"/>
        <v>41</v>
      </c>
      <c r="V53" s="13">
        <f t="shared" si="12"/>
        <v>241509</v>
      </c>
      <c r="W53" s="13" t="str">
        <f t="shared" si="13"/>
        <v>gm. Mszana</v>
      </c>
      <c r="X53" s="13">
        <f t="shared" si="14"/>
        <v>1</v>
      </c>
      <c r="Y53" s="13">
        <f t="shared" si="15"/>
        <v>1</v>
      </c>
      <c r="Z53" s="18">
        <f t="shared" si="16"/>
        <v>0</v>
      </c>
      <c r="AA53" s="13">
        <f t="shared" si="17"/>
        <v>1</v>
      </c>
      <c r="AB53" s="13">
        <f t="shared" si="18"/>
        <v>1</v>
      </c>
      <c r="AC53" s="18">
        <f t="shared" si="19"/>
        <v>0</v>
      </c>
    </row>
    <row r="54" spans="1:29" ht="19.5" customHeight="1">
      <c r="A54" s="11">
        <v>42</v>
      </c>
      <c r="B54" s="6">
        <v>241700</v>
      </c>
      <c r="C54" s="4" t="s">
        <v>55</v>
      </c>
      <c r="D54" s="3">
        <v>152323</v>
      </c>
      <c r="E54" s="3">
        <f>SUM(E55:E69)</f>
        <v>25</v>
      </c>
      <c r="F54" s="3">
        <f aca="true" t="shared" si="23" ref="F54:L54">SUM(F55:F69)</f>
        <v>25</v>
      </c>
      <c r="G54" s="3">
        <f t="shared" si="23"/>
        <v>0</v>
      </c>
      <c r="H54" s="3">
        <f t="shared" si="23"/>
        <v>22</v>
      </c>
      <c r="I54" s="3">
        <f t="shared" si="23"/>
        <v>3</v>
      </c>
      <c r="J54" s="3">
        <f t="shared" si="23"/>
        <v>28</v>
      </c>
      <c r="K54" s="3">
        <f t="shared" si="23"/>
        <v>7</v>
      </c>
      <c r="L54" s="3">
        <f t="shared" si="23"/>
        <v>21</v>
      </c>
      <c r="M54" s="5">
        <f t="shared" si="3"/>
        <v>2.461873781372478</v>
      </c>
      <c r="N54" s="5">
        <f t="shared" si="4"/>
        <v>2.461873781372478</v>
      </c>
      <c r="O54" s="5">
        <f t="shared" si="5"/>
        <v>0</v>
      </c>
      <c r="P54" s="5">
        <f t="shared" si="6"/>
        <v>2.1664489276077807</v>
      </c>
      <c r="Q54" s="5">
        <f t="shared" si="7"/>
        <v>0.2954248537646974</v>
      </c>
      <c r="R54" s="5">
        <f t="shared" si="8"/>
        <v>2.7572986351371758</v>
      </c>
      <c r="S54" s="5">
        <f t="shared" si="9"/>
        <v>0.6893246587842939</v>
      </c>
      <c r="T54" s="5">
        <f t="shared" si="10"/>
        <v>2.0679739763528815</v>
      </c>
      <c r="U54" s="1">
        <f t="shared" si="11"/>
        <v>42</v>
      </c>
      <c r="V54" s="13">
        <f t="shared" si="12"/>
        <v>241700</v>
      </c>
      <c r="W54" s="14" t="str">
        <f t="shared" si="13"/>
        <v>powiat żywiecki</v>
      </c>
      <c r="X54" s="13">
        <f t="shared" si="14"/>
        <v>25</v>
      </c>
      <c r="Y54" s="13">
        <f t="shared" si="15"/>
        <v>25</v>
      </c>
      <c r="Z54" s="18">
        <f t="shared" si="16"/>
        <v>0</v>
      </c>
      <c r="AA54" s="13">
        <f t="shared" si="17"/>
        <v>28</v>
      </c>
      <c r="AB54" s="13">
        <f t="shared" si="18"/>
        <v>28</v>
      </c>
      <c r="AC54" s="18">
        <f t="shared" si="19"/>
        <v>0</v>
      </c>
    </row>
    <row r="55" spans="1:29" ht="19.5" customHeight="1">
      <c r="A55" s="11">
        <v>43</v>
      </c>
      <c r="B55" s="6">
        <v>241701</v>
      </c>
      <c r="C55" s="3" t="s">
        <v>56</v>
      </c>
      <c r="D55" s="3">
        <v>32220</v>
      </c>
      <c r="E55" s="3">
        <f t="shared" si="1"/>
        <v>5</v>
      </c>
      <c r="F55" s="3">
        <v>5</v>
      </c>
      <c r="G55" s="3">
        <v>0</v>
      </c>
      <c r="H55" s="3">
        <v>3</v>
      </c>
      <c r="I55" s="3">
        <v>2</v>
      </c>
      <c r="J55" s="3">
        <f t="shared" si="2"/>
        <v>7</v>
      </c>
      <c r="K55" s="3">
        <v>1</v>
      </c>
      <c r="L55" s="3">
        <v>6</v>
      </c>
      <c r="M55" s="5">
        <f t="shared" si="3"/>
        <v>2.3277467411545625</v>
      </c>
      <c r="N55" s="5">
        <f t="shared" si="4"/>
        <v>2.3277467411545625</v>
      </c>
      <c r="O55" s="5">
        <f t="shared" si="5"/>
        <v>0</v>
      </c>
      <c r="P55" s="5">
        <f t="shared" si="6"/>
        <v>1.3966480446927374</v>
      </c>
      <c r="Q55" s="5">
        <f t="shared" si="7"/>
        <v>0.931098696461825</v>
      </c>
      <c r="R55" s="5">
        <f t="shared" si="8"/>
        <v>3.258845437616387</v>
      </c>
      <c r="S55" s="5">
        <f t="shared" si="9"/>
        <v>0.4655493482309125</v>
      </c>
      <c r="T55" s="5">
        <f t="shared" si="10"/>
        <v>2.793296089385475</v>
      </c>
      <c r="U55" s="1">
        <f t="shared" si="11"/>
        <v>43</v>
      </c>
      <c r="V55" s="13">
        <f t="shared" si="12"/>
        <v>241701</v>
      </c>
      <c r="W55" s="13" t="str">
        <f t="shared" si="13"/>
        <v>m. Żywiec</v>
      </c>
      <c r="X55" s="13">
        <f t="shared" si="14"/>
        <v>5</v>
      </c>
      <c r="Y55" s="13">
        <f t="shared" si="15"/>
        <v>5</v>
      </c>
      <c r="Z55" s="18">
        <f t="shared" si="16"/>
        <v>0</v>
      </c>
      <c r="AA55" s="13">
        <f t="shared" si="17"/>
        <v>7</v>
      </c>
      <c r="AB55" s="13">
        <f t="shared" si="18"/>
        <v>7</v>
      </c>
      <c r="AC55" s="18">
        <f t="shared" si="19"/>
        <v>0</v>
      </c>
    </row>
    <row r="56" spans="1:29" ht="19.5" customHeight="1">
      <c r="A56" s="11">
        <v>44</v>
      </c>
      <c r="B56" s="6">
        <v>241702</v>
      </c>
      <c r="C56" s="3" t="s">
        <v>57</v>
      </c>
      <c r="D56" s="3">
        <v>6495</v>
      </c>
      <c r="E56" s="3">
        <f t="shared" si="1"/>
        <v>13</v>
      </c>
      <c r="F56" s="3">
        <v>13</v>
      </c>
      <c r="G56" s="3">
        <v>0</v>
      </c>
      <c r="H56" s="3">
        <v>12</v>
      </c>
      <c r="I56" s="3">
        <v>1</v>
      </c>
      <c r="J56" s="3">
        <f t="shared" si="2"/>
        <v>14</v>
      </c>
      <c r="K56" s="3">
        <v>4</v>
      </c>
      <c r="L56" s="3">
        <v>10</v>
      </c>
      <c r="M56" s="5">
        <f t="shared" si="3"/>
        <v>30.023094688221708</v>
      </c>
      <c r="N56" s="5">
        <f t="shared" si="4"/>
        <v>30.023094688221708</v>
      </c>
      <c r="O56" s="5">
        <f t="shared" si="5"/>
        <v>0</v>
      </c>
      <c r="P56" s="5">
        <f t="shared" si="6"/>
        <v>27.71362586605081</v>
      </c>
      <c r="Q56" s="5">
        <f t="shared" si="7"/>
        <v>2.3094688221709005</v>
      </c>
      <c r="R56" s="5">
        <f t="shared" si="8"/>
        <v>32.33256351039261</v>
      </c>
      <c r="S56" s="5">
        <f t="shared" si="9"/>
        <v>9.237875288683602</v>
      </c>
      <c r="T56" s="5">
        <f t="shared" si="10"/>
        <v>23.094688221709006</v>
      </c>
      <c r="U56" s="1">
        <f t="shared" si="11"/>
        <v>44</v>
      </c>
      <c r="V56" s="13">
        <f t="shared" si="12"/>
        <v>241702</v>
      </c>
      <c r="W56" s="13" t="str">
        <f t="shared" si="13"/>
        <v>gm. Czernichów</v>
      </c>
      <c r="X56" s="13">
        <f t="shared" si="14"/>
        <v>13</v>
      </c>
      <c r="Y56" s="13">
        <f t="shared" si="15"/>
        <v>13</v>
      </c>
      <c r="Z56" s="18">
        <f t="shared" si="16"/>
        <v>0</v>
      </c>
      <c r="AA56" s="13">
        <f t="shared" si="17"/>
        <v>14</v>
      </c>
      <c r="AB56" s="13">
        <f t="shared" si="18"/>
        <v>14</v>
      </c>
      <c r="AC56" s="18">
        <f t="shared" si="19"/>
        <v>0</v>
      </c>
    </row>
    <row r="57" spans="1:29" ht="19.5" customHeight="1">
      <c r="A57" s="11">
        <v>45</v>
      </c>
      <c r="B57" s="6">
        <v>241703</v>
      </c>
      <c r="C57" s="3" t="s">
        <v>58</v>
      </c>
      <c r="D57" s="3">
        <v>5930</v>
      </c>
      <c r="E57" s="3">
        <f t="shared" si="1"/>
        <v>1</v>
      </c>
      <c r="F57" s="3">
        <v>1</v>
      </c>
      <c r="G57" s="3">
        <v>0</v>
      </c>
      <c r="H57" s="3">
        <v>1</v>
      </c>
      <c r="I57" s="3">
        <v>0</v>
      </c>
      <c r="J57" s="3">
        <f t="shared" si="2"/>
        <v>1</v>
      </c>
      <c r="K57" s="3">
        <v>1</v>
      </c>
      <c r="L57" s="3">
        <v>0</v>
      </c>
      <c r="M57" s="5">
        <f t="shared" si="3"/>
        <v>2.5295109612141653</v>
      </c>
      <c r="N57" s="5">
        <f t="shared" si="4"/>
        <v>2.5295109612141653</v>
      </c>
      <c r="O57" s="5">
        <f t="shared" si="5"/>
        <v>0</v>
      </c>
      <c r="P57" s="5">
        <f t="shared" si="6"/>
        <v>2.5295109612141653</v>
      </c>
      <c r="Q57" s="5">
        <f t="shared" si="7"/>
        <v>0</v>
      </c>
      <c r="R57" s="5">
        <f t="shared" si="8"/>
        <v>2.5295109612141653</v>
      </c>
      <c r="S57" s="5">
        <f t="shared" si="9"/>
        <v>2.5295109612141653</v>
      </c>
      <c r="T57" s="5">
        <f t="shared" si="10"/>
        <v>0</v>
      </c>
      <c r="U57" s="1">
        <f t="shared" si="11"/>
        <v>45</v>
      </c>
      <c r="V57" s="13">
        <f t="shared" si="12"/>
        <v>241703</v>
      </c>
      <c r="W57" s="13" t="str">
        <f t="shared" si="13"/>
        <v>gm. Gilowice</v>
      </c>
      <c r="X57" s="13">
        <f t="shared" si="14"/>
        <v>1</v>
      </c>
      <c r="Y57" s="13">
        <f t="shared" si="15"/>
        <v>1</v>
      </c>
      <c r="Z57" s="18">
        <f t="shared" si="16"/>
        <v>0</v>
      </c>
      <c r="AA57" s="13">
        <f t="shared" si="17"/>
        <v>1</v>
      </c>
      <c r="AB57" s="13">
        <f t="shared" si="18"/>
        <v>1</v>
      </c>
      <c r="AC57" s="18">
        <f t="shared" si="19"/>
        <v>0</v>
      </c>
    </row>
    <row r="58" spans="1:29" ht="19.5" customHeight="1">
      <c r="A58" s="11">
        <v>46</v>
      </c>
      <c r="B58" s="6">
        <v>241704</v>
      </c>
      <c r="C58" s="3" t="s">
        <v>59</v>
      </c>
      <c r="D58" s="3">
        <v>13703</v>
      </c>
      <c r="E58" s="3">
        <f t="shared" si="1"/>
        <v>1</v>
      </c>
      <c r="F58" s="3">
        <v>1</v>
      </c>
      <c r="G58" s="3">
        <v>0</v>
      </c>
      <c r="H58" s="3">
        <v>1</v>
      </c>
      <c r="I58" s="3">
        <v>0</v>
      </c>
      <c r="J58" s="3">
        <f t="shared" si="2"/>
        <v>1</v>
      </c>
      <c r="K58" s="3">
        <v>1</v>
      </c>
      <c r="L58" s="3">
        <v>0</v>
      </c>
      <c r="M58" s="5">
        <f t="shared" si="3"/>
        <v>1.0946508063927607</v>
      </c>
      <c r="N58" s="5">
        <f t="shared" si="4"/>
        <v>1.0946508063927607</v>
      </c>
      <c r="O58" s="5">
        <f t="shared" si="5"/>
        <v>0</v>
      </c>
      <c r="P58" s="5">
        <f t="shared" si="6"/>
        <v>1.0946508063927607</v>
      </c>
      <c r="Q58" s="5">
        <f t="shared" si="7"/>
        <v>0</v>
      </c>
      <c r="R58" s="5">
        <f t="shared" si="8"/>
        <v>1.0946508063927607</v>
      </c>
      <c r="S58" s="5">
        <f t="shared" si="9"/>
        <v>1.0946508063927607</v>
      </c>
      <c r="T58" s="5">
        <f t="shared" si="10"/>
        <v>0</v>
      </c>
      <c r="U58" s="1">
        <f t="shared" si="11"/>
        <v>46</v>
      </c>
      <c r="V58" s="13">
        <f t="shared" si="12"/>
        <v>241704</v>
      </c>
      <c r="W58" s="13" t="str">
        <f t="shared" si="13"/>
        <v>gm. Jeleśnia</v>
      </c>
      <c r="X58" s="13">
        <f t="shared" si="14"/>
        <v>1</v>
      </c>
      <c r="Y58" s="13">
        <f t="shared" si="15"/>
        <v>1</v>
      </c>
      <c r="Z58" s="18">
        <f t="shared" si="16"/>
        <v>0</v>
      </c>
      <c r="AA58" s="13">
        <f t="shared" si="17"/>
        <v>1</v>
      </c>
      <c r="AB58" s="13">
        <f t="shared" si="18"/>
        <v>1</v>
      </c>
      <c r="AC58" s="18">
        <f t="shared" si="19"/>
        <v>0</v>
      </c>
    </row>
    <row r="59" spans="1:29" ht="19.5" customHeight="1">
      <c r="A59" s="11">
        <v>47</v>
      </c>
      <c r="B59" s="6">
        <v>241705</v>
      </c>
      <c r="C59" s="3" t="s">
        <v>60</v>
      </c>
      <c r="D59" s="3">
        <v>2502</v>
      </c>
      <c r="E59" s="3">
        <f t="shared" si="1"/>
        <v>0</v>
      </c>
      <c r="F59" s="3">
        <v>0</v>
      </c>
      <c r="G59" s="3">
        <v>0</v>
      </c>
      <c r="H59" s="3">
        <v>0</v>
      </c>
      <c r="I59" s="3">
        <v>0</v>
      </c>
      <c r="J59" s="3">
        <f t="shared" si="2"/>
        <v>0</v>
      </c>
      <c r="K59" s="3">
        <v>0</v>
      </c>
      <c r="L59" s="3">
        <v>0</v>
      </c>
      <c r="M59" s="5">
        <f t="shared" si="3"/>
        <v>0</v>
      </c>
      <c r="N59" s="5">
        <f t="shared" si="4"/>
        <v>0</v>
      </c>
      <c r="O59" s="5">
        <f t="shared" si="5"/>
        <v>0</v>
      </c>
      <c r="P59" s="5">
        <f t="shared" si="6"/>
        <v>0</v>
      </c>
      <c r="Q59" s="5">
        <f t="shared" si="7"/>
        <v>0</v>
      </c>
      <c r="R59" s="5">
        <f t="shared" si="8"/>
        <v>0</v>
      </c>
      <c r="S59" s="5">
        <f t="shared" si="9"/>
        <v>0</v>
      </c>
      <c r="T59" s="5">
        <f t="shared" si="10"/>
        <v>0</v>
      </c>
      <c r="U59" s="1">
        <f t="shared" si="11"/>
        <v>47</v>
      </c>
      <c r="V59" s="13">
        <f t="shared" si="12"/>
        <v>241705</v>
      </c>
      <c r="W59" s="13" t="str">
        <f t="shared" si="13"/>
        <v>gm. Koszarawa</v>
      </c>
      <c r="X59" s="13">
        <f t="shared" si="14"/>
        <v>0</v>
      </c>
      <c r="Y59" s="13">
        <f t="shared" si="15"/>
        <v>0</v>
      </c>
      <c r="Z59" s="18">
        <f t="shared" si="16"/>
        <v>0</v>
      </c>
      <c r="AA59" s="13">
        <f t="shared" si="17"/>
        <v>0</v>
      </c>
      <c r="AB59" s="13">
        <f t="shared" si="18"/>
        <v>0</v>
      </c>
      <c r="AC59" s="18">
        <f t="shared" si="19"/>
        <v>0</v>
      </c>
    </row>
    <row r="60" spans="1:29" ht="19.5" customHeight="1">
      <c r="A60" s="11">
        <v>48</v>
      </c>
      <c r="B60" s="6">
        <v>241706</v>
      </c>
      <c r="C60" s="3" t="s">
        <v>61</v>
      </c>
      <c r="D60" s="3">
        <v>10045</v>
      </c>
      <c r="E60" s="3">
        <f t="shared" si="1"/>
        <v>0</v>
      </c>
      <c r="F60" s="3">
        <v>0</v>
      </c>
      <c r="G60" s="3">
        <v>0</v>
      </c>
      <c r="H60" s="3">
        <v>0</v>
      </c>
      <c r="I60" s="3">
        <v>0</v>
      </c>
      <c r="J60" s="3">
        <f t="shared" si="2"/>
        <v>0</v>
      </c>
      <c r="K60" s="3">
        <v>0</v>
      </c>
      <c r="L60" s="3">
        <v>0</v>
      </c>
      <c r="M60" s="5">
        <f t="shared" si="3"/>
        <v>0</v>
      </c>
      <c r="N60" s="5">
        <f t="shared" si="4"/>
        <v>0</v>
      </c>
      <c r="O60" s="5">
        <f t="shared" si="5"/>
        <v>0</v>
      </c>
      <c r="P60" s="5">
        <f t="shared" si="6"/>
        <v>0</v>
      </c>
      <c r="Q60" s="5">
        <f t="shared" si="7"/>
        <v>0</v>
      </c>
      <c r="R60" s="5">
        <f t="shared" si="8"/>
        <v>0</v>
      </c>
      <c r="S60" s="5">
        <f t="shared" si="9"/>
        <v>0</v>
      </c>
      <c r="T60" s="5">
        <f t="shared" si="10"/>
        <v>0</v>
      </c>
      <c r="U60" s="1">
        <f t="shared" si="11"/>
        <v>48</v>
      </c>
      <c r="V60" s="13">
        <f t="shared" si="12"/>
        <v>241706</v>
      </c>
      <c r="W60" s="13" t="str">
        <f t="shared" si="13"/>
        <v>gm. Lipowa</v>
      </c>
      <c r="X60" s="13">
        <f t="shared" si="14"/>
        <v>0</v>
      </c>
      <c r="Y60" s="13">
        <f t="shared" si="15"/>
        <v>0</v>
      </c>
      <c r="Z60" s="18">
        <f t="shared" si="16"/>
        <v>0</v>
      </c>
      <c r="AA60" s="13">
        <f t="shared" si="17"/>
        <v>0</v>
      </c>
      <c r="AB60" s="13">
        <f t="shared" si="18"/>
        <v>0</v>
      </c>
      <c r="AC60" s="18">
        <f t="shared" si="19"/>
        <v>0</v>
      </c>
    </row>
    <row r="61" spans="1:29" ht="19.5" customHeight="1">
      <c r="A61" s="11">
        <v>49</v>
      </c>
      <c r="B61" s="6">
        <v>241707</v>
      </c>
      <c r="C61" s="3" t="s">
        <v>62</v>
      </c>
      <c r="D61" s="3">
        <v>4368</v>
      </c>
      <c r="E61" s="3">
        <f t="shared" si="1"/>
        <v>0</v>
      </c>
      <c r="F61" s="3">
        <v>0</v>
      </c>
      <c r="G61" s="3">
        <v>0</v>
      </c>
      <c r="H61" s="3">
        <v>0</v>
      </c>
      <c r="I61" s="3">
        <v>0</v>
      </c>
      <c r="J61" s="3">
        <f t="shared" si="2"/>
        <v>0</v>
      </c>
      <c r="K61" s="3">
        <v>0</v>
      </c>
      <c r="L61" s="3">
        <v>0</v>
      </c>
      <c r="M61" s="5">
        <f t="shared" si="3"/>
        <v>0</v>
      </c>
      <c r="N61" s="5">
        <f t="shared" si="4"/>
        <v>0</v>
      </c>
      <c r="O61" s="5">
        <f t="shared" si="5"/>
        <v>0</v>
      </c>
      <c r="P61" s="5">
        <f t="shared" si="6"/>
        <v>0</v>
      </c>
      <c r="Q61" s="5">
        <f t="shared" si="7"/>
        <v>0</v>
      </c>
      <c r="R61" s="5">
        <f t="shared" si="8"/>
        <v>0</v>
      </c>
      <c r="S61" s="5">
        <f t="shared" si="9"/>
        <v>0</v>
      </c>
      <c r="T61" s="5">
        <f t="shared" si="10"/>
        <v>0</v>
      </c>
      <c r="U61" s="1">
        <f t="shared" si="11"/>
        <v>49</v>
      </c>
      <c r="V61" s="13">
        <f t="shared" si="12"/>
        <v>241707</v>
      </c>
      <c r="W61" s="13" t="str">
        <f t="shared" si="13"/>
        <v>gm. Łękawica</v>
      </c>
      <c r="X61" s="13">
        <f t="shared" si="14"/>
        <v>0</v>
      </c>
      <c r="Y61" s="13">
        <f t="shared" si="15"/>
        <v>0</v>
      </c>
      <c r="Z61" s="18">
        <f t="shared" si="16"/>
        <v>0</v>
      </c>
      <c r="AA61" s="13">
        <f t="shared" si="17"/>
        <v>0</v>
      </c>
      <c r="AB61" s="13">
        <f t="shared" si="18"/>
        <v>0</v>
      </c>
      <c r="AC61" s="18">
        <f t="shared" si="19"/>
        <v>0</v>
      </c>
    </row>
    <row r="62" spans="1:29" ht="19.5" customHeight="1">
      <c r="A62" s="11">
        <v>50</v>
      </c>
      <c r="B62" s="6">
        <v>241708</v>
      </c>
      <c r="C62" s="3" t="s">
        <v>63</v>
      </c>
      <c r="D62" s="3">
        <v>13673</v>
      </c>
      <c r="E62" s="3">
        <f t="shared" si="1"/>
        <v>2</v>
      </c>
      <c r="F62" s="3">
        <v>2</v>
      </c>
      <c r="G62" s="3">
        <v>0</v>
      </c>
      <c r="H62" s="3">
        <v>2</v>
      </c>
      <c r="I62" s="3">
        <v>0</v>
      </c>
      <c r="J62" s="3">
        <f t="shared" si="2"/>
        <v>2</v>
      </c>
      <c r="K62" s="3">
        <v>0</v>
      </c>
      <c r="L62" s="3">
        <v>2</v>
      </c>
      <c r="M62" s="5">
        <f t="shared" si="3"/>
        <v>2.194105170774519</v>
      </c>
      <c r="N62" s="5">
        <f t="shared" si="4"/>
        <v>2.194105170774519</v>
      </c>
      <c r="O62" s="5">
        <f t="shared" si="5"/>
        <v>0</v>
      </c>
      <c r="P62" s="5">
        <f t="shared" si="6"/>
        <v>2.194105170774519</v>
      </c>
      <c r="Q62" s="5">
        <f t="shared" si="7"/>
        <v>0</v>
      </c>
      <c r="R62" s="5">
        <f t="shared" si="8"/>
        <v>2.194105170774519</v>
      </c>
      <c r="S62" s="5">
        <f t="shared" si="9"/>
        <v>0</v>
      </c>
      <c r="T62" s="5">
        <f t="shared" si="10"/>
        <v>2.194105170774519</v>
      </c>
      <c r="U62" s="1">
        <f t="shared" si="11"/>
        <v>50</v>
      </c>
      <c r="V62" s="13">
        <f t="shared" si="12"/>
        <v>241708</v>
      </c>
      <c r="W62" s="13" t="str">
        <f t="shared" si="13"/>
        <v>gm. Łodygowice</v>
      </c>
      <c r="X62" s="13">
        <f t="shared" si="14"/>
        <v>2</v>
      </c>
      <c r="Y62" s="13">
        <f t="shared" si="15"/>
        <v>2</v>
      </c>
      <c r="Z62" s="18">
        <f t="shared" si="16"/>
        <v>0</v>
      </c>
      <c r="AA62" s="13">
        <f t="shared" si="17"/>
        <v>2</v>
      </c>
      <c r="AB62" s="13">
        <f t="shared" si="18"/>
        <v>2</v>
      </c>
      <c r="AC62" s="18">
        <f t="shared" si="19"/>
        <v>0</v>
      </c>
    </row>
    <row r="63" spans="1:29" ht="19.5" customHeight="1">
      <c r="A63" s="11">
        <v>51</v>
      </c>
      <c r="B63" s="6">
        <v>241709</v>
      </c>
      <c r="C63" s="3" t="s">
        <v>64</v>
      </c>
      <c r="D63" s="3">
        <v>10076</v>
      </c>
      <c r="E63" s="3">
        <f t="shared" si="1"/>
        <v>0</v>
      </c>
      <c r="F63" s="3">
        <v>0</v>
      </c>
      <c r="G63" s="3">
        <v>0</v>
      </c>
      <c r="H63" s="3">
        <v>0</v>
      </c>
      <c r="I63" s="3">
        <v>0</v>
      </c>
      <c r="J63" s="3">
        <f t="shared" si="2"/>
        <v>0</v>
      </c>
      <c r="K63" s="3">
        <v>0</v>
      </c>
      <c r="L63" s="3">
        <v>0</v>
      </c>
      <c r="M63" s="5">
        <f t="shared" si="3"/>
        <v>0</v>
      </c>
      <c r="N63" s="5">
        <f t="shared" si="4"/>
        <v>0</v>
      </c>
      <c r="O63" s="5">
        <f t="shared" si="5"/>
        <v>0</v>
      </c>
      <c r="P63" s="5">
        <f t="shared" si="6"/>
        <v>0</v>
      </c>
      <c r="Q63" s="5">
        <f t="shared" si="7"/>
        <v>0</v>
      </c>
      <c r="R63" s="5">
        <f t="shared" si="8"/>
        <v>0</v>
      </c>
      <c r="S63" s="5">
        <f t="shared" si="9"/>
        <v>0</v>
      </c>
      <c r="T63" s="5">
        <f t="shared" si="10"/>
        <v>0</v>
      </c>
      <c r="U63" s="1">
        <f t="shared" si="11"/>
        <v>51</v>
      </c>
      <c r="V63" s="13">
        <f t="shared" si="12"/>
        <v>241709</v>
      </c>
      <c r="W63" s="13" t="str">
        <f t="shared" si="13"/>
        <v>gm. Milówka</v>
      </c>
      <c r="X63" s="13">
        <f t="shared" si="14"/>
        <v>0</v>
      </c>
      <c r="Y63" s="13">
        <f t="shared" si="15"/>
        <v>0</v>
      </c>
      <c r="Z63" s="18">
        <f t="shared" si="16"/>
        <v>0</v>
      </c>
      <c r="AA63" s="13">
        <f t="shared" si="17"/>
        <v>0</v>
      </c>
      <c r="AB63" s="13">
        <f t="shared" si="18"/>
        <v>0</v>
      </c>
      <c r="AC63" s="18">
        <f t="shared" si="19"/>
        <v>0</v>
      </c>
    </row>
    <row r="64" spans="1:29" ht="19.5" customHeight="1">
      <c r="A64" s="11">
        <v>52</v>
      </c>
      <c r="B64" s="6">
        <v>241710</v>
      </c>
      <c r="C64" s="3" t="s">
        <v>65</v>
      </c>
      <c r="D64" s="3">
        <v>12903</v>
      </c>
      <c r="E64" s="3">
        <f t="shared" si="1"/>
        <v>1</v>
      </c>
      <c r="F64" s="3">
        <v>1</v>
      </c>
      <c r="G64" s="3">
        <v>0</v>
      </c>
      <c r="H64" s="3">
        <v>1</v>
      </c>
      <c r="I64" s="3">
        <v>0</v>
      </c>
      <c r="J64" s="3">
        <f t="shared" si="2"/>
        <v>1</v>
      </c>
      <c r="K64" s="3">
        <v>0</v>
      </c>
      <c r="L64" s="3">
        <v>1</v>
      </c>
      <c r="M64" s="5">
        <f t="shared" si="3"/>
        <v>1.162520344106022</v>
      </c>
      <c r="N64" s="5">
        <f t="shared" si="4"/>
        <v>1.162520344106022</v>
      </c>
      <c r="O64" s="5">
        <f t="shared" si="5"/>
        <v>0</v>
      </c>
      <c r="P64" s="5">
        <f t="shared" si="6"/>
        <v>1.162520344106022</v>
      </c>
      <c r="Q64" s="5">
        <f t="shared" si="7"/>
        <v>0</v>
      </c>
      <c r="R64" s="5">
        <f t="shared" si="8"/>
        <v>1.162520344106022</v>
      </c>
      <c r="S64" s="5">
        <f t="shared" si="9"/>
        <v>0</v>
      </c>
      <c r="T64" s="5">
        <f t="shared" si="10"/>
        <v>1.162520344106022</v>
      </c>
      <c r="U64" s="1">
        <f t="shared" si="11"/>
        <v>52</v>
      </c>
      <c r="V64" s="13">
        <f t="shared" si="12"/>
        <v>241710</v>
      </c>
      <c r="W64" s="13" t="str">
        <f t="shared" si="13"/>
        <v>gm. Radziechowy-Wieprz</v>
      </c>
      <c r="X64" s="13">
        <f t="shared" si="14"/>
        <v>1</v>
      </c>
      <c r="Y64" s="13">
        <f t="shared" si="15"/>
        <v>1</v>
      </c>
      <c r="Z64" s="18">
        <f t="shared" si="16"/>
        <v>0</v>
      </c>
      <c r="AA64" s="13">
        <f t="shared" si="17"/>
        <v>1</v>
      </c>
      <c r="AB64" s="13">
        <f t="shared" si="18"/>
        <v>1</v>
      </c>
      <c r="AC64" s="18">
        <f t="shared" si="19"/>
        <v>0</v>
      </c>
    </row>
    <row r="65" spans="1:29" ht="19.5" customHeight="1">
      <c r="A65" s="11">
        <v>53</v>
      </c>
      <c r="B65" s="6">
        <v>241711</v>
      </c>
      <c r="C65" s="3" t="s">
        <v>66</v>
      </c>
      <c r="D65" s="3">
        <v>9134</v>
      </c>
      <c r="E65" s="3">
        <f t="shared" si="1"/>
        <v>0</v>
      </c>
      <c r="F65" s="3">
        <v>0</v>
      </c>
      <c r="G65" s="3">
        <v>0</v>
      </c>
      <c r="H65" s="3">
        <v>0</v>
      </c>
      <c r="I65" s="3">
        <v>0</v>
      </c>
      <c r="J65" s="3">
        <f t="shared" si="2"/>
        <v>0</v>
      </c>
      <c r="K65" s="3">
        <v>0</v>
      </c>
      <c r="L65" s="3">
        <v>0</v>
      </c>
      <c r="M65" s="5">
        <f t="shared" si="3"/>
        <v>0</v>
      </c>
      <c r="N65" s="5">
        <f t="shared" si="4"/>
        <v>0</v>
      </c>
      <c r="O65" s="5">
        <f t="shared" si="5"/>
        <v>0</v>
      </c>
      <c r="P65" s="5">
        <f t="shared" si="6"/>
        <v>0</v>
      </c>
      <c r="Q65" s="5">
        <f t="shared" si="7"/>
        <v>0</v>
      </c>
      <c r="R65" s="5">
        <f t="shared" si="8"/>
        <v>0</v>
      </c>
      <c r="S65" s="5">
        <f t="shared" si="9"/>
        <v>0</v>
      </c>
      <c r="T65" s="5">
        <f t="shared" si="10"/>
        <v>0</v>
      </c>
      <c r="U65" s="1">
        <f t="shared" si="11"/>
        <v>53</v>
      </c>
      <c r="V65" s="13">
        <f t="shared" si="12"/>
        <v>241711</v>
      </c>
      <c r="W65" s="13" t="str">
        <f t="shared" si="13"/>
        <v>gm. Rajcza</v>
      </c>
      <c r="X65" s="13">
        <f t="shared" si="14"/>
        <v>0</v>
      </c>
      <c r="Y65" s="13">
        <f t="shared" si="15"/>
        <v>0</v>
      </c>
      <c r="Z65" s="18">
        <f t="shared" si="16"/>
        <v>0</v>
      </c>
      <c r="AA65" s="13">
        <f t="shared" si="17"/>
        <v>0</v>
      </c>
      <c r="AB65" s="13">
        <f t="shared" si="18"/>
        <v>0</v>
      </c>
      <c r="AC65" s="18">
        <f t="shared" si="19"/>
        <v>0</v>
      </c>
    </row>
    <row r="66" spans="1:29" ht="19.5" customHeight="1">
      <c r="A66" s="11">
        <v>54</v>
      </c>
      <c r="B66" s="6">
        <v>241712</v>
      </c>
      <c r="C66" s="3" t="s">
        <v>67</v>
      </c>
      <c r="D66" s="3">
        <v>3460</v>
      </c>
      <c r="E66" s="3">
        <f t="shared" si="1"/>
        <v>1</v>
      </c>
      <c r="F66" s="3">
        <v>1</v>
      </c>
      <c r="G66" s="3">
        <v>0</v>
      </c>
      <c r="H66" s="3">
        <v>1</v>
      </c>
      <c r="I66" s="3">
        <v>0</v>
      </c>
      <c r="J66" s="3">
        <f t="shared" si="2"/>
        <v>1</v>
      </c>
      <c r="K66" s="3">
        <v>0</v>
      </c>
      <c r="L66" s="3">
        <v>1</v>
      </c>
      <c r="M66" s="5">
        <f t="shared" si="3"/>
        <v>4.335260115606936</v>
      </c>
      <c r="N66" s="5">
        <f t="shared" si="4"/>
        <v>4.335260115606936</v>
      </c>
      <c r="O66" s="5">
        <f t="shared" si="5"/>
        <v>0</v>
      </c>
      <c r="P66" s="5">
        <f t="shared" si="6"/>
        <v>4.335260115606936</v>
      </c>
      <c r="Q66" s="5">
        <f t="shared" si="7"/>
        <v>0</v>
      </c>
      <c r="R66" s="5">
        <f t="shared" si="8"/>
        <v>4.335260115606936</v>
      </c>
      <c r="S66" s="5">
        <f t="shared" si="9"/>
        <v>0</v>
      </c>
      <c r="T66" s="5">
        <f t="shared" si="10"/>
        <v>4.335260115606936</v>
      </c>
      <c r="U66" s="1">
        <f t="shared" si="11"/>
        <v>54</v>
      </c>
      <c r="V66" s="13">
        <f t="shared" si="12"/>
        <v>241712</v>
      </c>
      <c r="W66" s="13" t="str">
        <f t="shared" si="13"/>
        <v>gm. Ślemień</v>
      </c>
      <c r="X66" s="13">
        <f t="shared" si="14"/>
        <v>1</v>
      </c>
      <c r="Y66" s="13">
        <f t="shared" si="15"/>
        <v>1</v>
      </c>
      <c r="Z66" s="18">
        <f t="shared" si="16"/>
        <v>0</v>
      </c>
      <c r="AA66" s="13">
        <f t="shared" si="17"/>
        <v>1</v>
      </c>
      <c r="AB66" s="13">
        <f t="shared" si="18"/>
        <v>1</v>
      </c>
      <c r="AC66" s="18">
        <f t="shared" si="19"/>
        <v>0</v>
      </c>
    </row>
    <row r="67" spans="1:29" ht="19.5" customHeight="1">
      <c r="A67" s="11">
        <v>55</v>
      </c>
      <c r="B67" s="6">
        <v>241713</v>
      </c>
      <c r="C67" s="3" t="s">
        <v>68</v>
      </c>
      <c r="D67" s="3">
        <v>8007</v>
      </c>
      <c r="E67" s="3">
        <f t="shared" si="1"/>
        <v>1</v>
      </c>
      <c r="F67" s="3">
        <v>1</v>
      </c>
      <c r="G67" s="3">
        <v>0</v>
      </c>
      <c r="H67" s="3">
        <v>1</v>
      </c>
      <c r="I67" s="3">
        <v>0</v>
      </c>
      <c r="J67" s="3">
        <f t="shared" si="2"/>
        <v>1</v>
      </c>
      <c r="K67" s="3">
        <v>0</v>
      </c>
      <c r="L67" s="3">
        <v>1</v>
      </c>
      <c r="M67" s="5">
        <f t="shared" si="3"/>
        <v>1.8733608092918697</v>
      </c>
      <c r="N67" s="5">
        <f t="shared" si="4"/>
        <v>1.8733608092918697</v>
      </c>
      <c r="O67" s="5">
        <f t="shared" si="5"/>
        <v>0</v>
      </c>
      <c r="P67" s="5">
        <f t="shared" si="6"/>
        <v>1.8733608092918697</v>
      </c>
      <c r="Q67" s="5">
        <f t="shared" si="7"/>
        <v>0</v>
      </c>
      <c r="R67" s="5">
        <f t="shared" si="8"/>
        <v>1.8733608092918697</v>
      </c>
      <c r="S67" s="5">
        <f t="shared" si="9"/>
        <v>0</v>
      </c>
      <c r="T67" s="5">
        <f t="shared" si="10"/>
        <v>1.8733608092918697</v>
      </c>
      <c r="U67" s="1">
        <f t="shared" si="11"/>
        <v>55</v>
      </c>
      <c r="V67" s="13">
        <f t="shared" si="12"/>
        <v>241713</v>
      </c>
      <c r="W67" s="13" t="str">
        <f t="shared" si="13"/>
        <v>gm. Świnna</v>
      </c>
      <c r="X67" s="13">
        <f t="shared" si="14"/>
        <v>1</v>
      </c>
      <c r="Y67" s="13">
        <f t="shared" si="15"/>
        <v>1</v>
      </c>
      <c r="Z67" s="18">
        <f t="shared" si="16"/>
        <v>0</v>
      </c>
      <c r="AA67" s="13">
        <f t="shared" si="17"/>
        <v>1</v>
      </c>
      <c r="AB67" s="13">
        <f t="shared" si="18"/>
        <v>1</v>
      </c>
      <c r="AC67" s="18">
        <f t="shared" si="19"/>
        <v>0</v>
      </c>
    </row>
    <row r="68" spans="1:29" ht="19.5" customHeight="1">
      <c r="A68" s="11">
        <v>56</v>
      </c>
      <c r="B68" s="6">
        <v>241714</v>
      </c>
      <c r="C68" s="3" t="s">
        <v>69</v>
      </c>
      <c r="D68" s="3">
        <v>4764</v>
      </c>
      <c r="E68" s="3">
        <f t="shared" si="1"/>
        <v>0</v>
      </c>
      <c r="F68" s="3">
        <v>0</v>
      </c>
      <c r="G68" s="3">
        <v>0</v>
      </c>
      <c r="H68" s="3">
        <v>0</v>
      </c>
      <c r="I68" s="3">
        <v>0</v>
      </c>
      <c r="J68" s="3">
        <f t="shared" si="2"/>
        <v>0</v>
      </c>
      <c r="K68" s="3">
        <v>0</v>
      </c>
      <c r="L68" s="3">
        <v>0</v>
      </c>
      <c r="M68" s="5">
        <f t="shared" si="3"/>
        <v>0</v>
      </c>
      <c r="N68" s="5">
        <f t="shared" si="4"/>
        <v>0</v>
      </c>
      <c r="O68" s="5">
        <f t="shared" si="5"/>
        <v>0</v>
      </c>
      <c r="P68" s="5">
        <f t="shared" si="6"/>
        <v>0</v>
      </c>
      <c r="Q68" s="5">
        <f t="shared" si="7"/>
        <v>0</v>
      </c>
      <c r="R68" s="5">
        <f t="shared" si="8"/>
        <v>0</v>
      </c>
      <c r="S68" s="5">
        <f t="shared" si="9"/>
        <v>0</v>
      </c>
      <c r="T68" s="5">
        <f t="shared" si="10"/>
        <v>0</v>
      </c>
      <c r="U68" s="1">
        <f t="shared" si="11"/>
        <v>56</v>
      </c>
      <c r="V68" s="13">
        <f t="shared" si="12"/>
        <v>241714</v>
      </c>
      <c r="W68" s="13" t="str">
        <f t="shared" si="13"/>
        <v>gm. Ujsoły</v>
      </c>
      <c r="X68" s="13">
        <f t="shared" si="14"/>
        <v>0</v>
      </c>
      <c r="Y68" s="13">
        <f t="shared" si="15"/>
        <v>0</v>
      </c>
      <c r="Z68" s="18">
        <f t="shared" si="16"/>
        <v>0</v>
      </c>
      <c r="AA68" s="13">
        <f t="shared" si="17"/>
        <v>0</v>
      </c>
      <c r="AB68" s="13">
        <f t="shared" si="18"/>
        <v>0</v>
      </c>
      <c r="AC68" s="18">
        <f t="shared" si="19"/>
        <v>0</v>
      </c>
    </row>
    <row r="69" spans="1:29" ht="19.5" customHeight="1">
      <c r="A69" s="11">
        <v>57</v>
      </c>
      <c r="B69" s="6">
        <v>241715</v>
      </c>
      <c r="C69" s="3" t="s">
        <v>70</v>
      </c>
      <c r="D69" s="3">
        <v>15043</v>
      </c>
      <c r="E69" s="3">
        <f t="shared" si="1"/>
        <v>0</v>
      </c>
      <c r="F69" s="3">
        <v>0</v>
      </c>
      <c r="G69" s="3">
        <v>0</v>
      </c>
      <c r="H69" s="3">
        <v>0</v>
      </c>
      <c r="I69" s="3">
        <v>0</v>
      </c>
      <c r="J69" s="3">
        <f t="shared" si="2"/>
        <v>0</v>
      </c>
      <c r="K69" s="3">
        <v>0</v>
      </c>
      <c r="L69" s="3">
        <v>0</v>
      </c>
      <c r="M69" s="5">
        <f t="shared" si="3"/>
        <v>0</v>
      </c>
      <c r="N69" s="5">
        <f t="shared" si="4"/>
        <v>0</v>
      </c>
      <c r="O69" s="5">
        <f t="shared" si="5"/>
        <v>0</v>
      </c>
      <c r="P69" s="5">
        <f t="shared" si="6"/>
        <v>0</v>
      </c>
      <c r="Q69" s="5">
        <f t="shared" si="7"/>
        <v>0</v>
      </c>
      <c r="R69" s="5">
        <f t="shared" si="8"/>
        <v>0</v>
      </c>
      <c r="S69" s="5">
        <f t="shared" si="9"/>
        <v>0</v>
      </c>
      <c r="T69" s="5">
        <f t="shared" si="10"/>
        <v>0</v>
      </c>
      <c r="U69" s="1">
        <f t="shared" si="11"/>
        <v>57</v>
      </c>
      <c r="V69" s="13">
        <f t="shared" si="12"/>
        <v>241715</v>
      </c>
      <c r="W69" s="13" t="str">
        <f t="shared" si="13"/>
        <v>gm. Węgierska Górka</v>
      </c>
      <c r="X69" s="13">
        <f t="shared" si="14"/>
        <v>0</v>
      </c>
      <c r="Y69" s="13">
        <f t="shared" si="15"/>
        <v>0</v>
      </c>
      <c r="Z69" s="18">
        <f t="shared" si="16"/>
        <v>0</v>
      </c>
      <c r="AA69" s="13">
        <f t="shared" si="17"/>
        <v>0</v>
      </c>
      <c r="AB69" s="13">
        <f t="shared" si="18"/>
        <v>0</v>
      </c>
      <c r="AC69" s="18">
        <f t="shared" si="19"/>
        <v>0</v>
      </c>
    </row>
    <row r="70" spans="1:29" ht="19.5" customHeight="1">
      <c r="A70" s="11">
        <v>58</v>
      </c>
      <c r="B70" s="6">
        <v>246101</v>
      </c>
      <c r="C70" s="4" t="s">
        <v>71</v>
      </c>
      <c r="D70" s="3">
        <v>170741</v>
      </c>
      <c r="E70" s="3">
        <f t="shared" si="1"/>
        <v>31</v>
      </c>
      <c r="F70" s="3">
        <v>31</v>
      </c>
      <c r="G70" s="3">
        <v>0</v>
      </c>
      <c r="H70" s="3">
        <v>31</v>
      </c>
      <c r="I70" s="3">
        <v>0</v>
      </c>
      <c r="J70" s="3">
        <f t="shared" si="2"/>
        <v>31</v>
      </c>
      <c r="K70" s="3">
        <v>8</v>
      </c>
      <c r="L70" s="3">
        <v>23</v>
      </c>
      <c r="M70" s="5">
        <f t="shared" si="3"/>
        <v>2.723423196537446</v>
      </c>
      <c r="N70" s="5">
        <f t="shared" si="4"/>
        <v>2.723423196537446</v>
      </c>
      <c r="O70" s="5">
        <f t="shared" si="5"/>
        <v>0</v>
      </c>
      <c r="P70" s="5">
        <f>15000*H70/D70</f>
        <v>2.723423196537446</v>
      </c>
      <c r="Q70" s="5">
        <f t="shared" si="7"/>
        <v>0</v>
      </c>
      <c r="R70" s="5">
        <f t="shared" si="8"/>
        <v>2.723423196537446</v>
      </c>
      <c r="S70" s="5">
        <f t="shared" si="9"/>
        <v>0.7028188894290183</v>
      </c>
      <c r="T70" s="5">
        <f t="shared" si="10"/>
        <v>2.020604307108427</v>
      </c>
      <c r="U70" s="1">
        <f t="shared" si="11"/>
        <v>58</v>
      </c>
      <c r="V70" s="13">
        <f t="shared" si="12"/>
        <v>246101</v>
      </c>
      <c r="W70" s="14" t="str">
        <f t="shared" si="13"/>
        <v>m. Bielsko-Biała</v>
      </c>
      <c r="X70" s="13">
        <f t="shared" si="14"/>
        <v>31</v>
      </c>
      <c r="Y70" s="13">
        <f t="shared" si="15"/>
        <v>31</v>
      </c>
      <c r="Z70" s="18">
        <f t="shared" si="16"/>
        <v>0</v>
      </c>
      <c r="AA70" s="13">
        <f t="shared" si="17"/>
        <v>31</v>
      </c>
      <c r="AB70" s="13">
        <f t="shared" si="18"/>
        <v>31</v>
      </c>
      <c r="AC70" s="18">
        <f t="shared" si="19"/>
        <v>0</v>
      </c>
    </row>
    <row r="71" spans="1:29" ht="19.5" customHeight="1">
      <c r="A71" s="11">
        <v>59</v>
      </c>
      <c r="B71" s="6">
        <v>246701</v>
      </c>
      <c r="C71" s="4" t="s">
        <v>72</v>
      </c>
      <c r="D71" s="3">
        <v>91412</v>
      </c>
      <c r="E71" s="3">
        <f t="shared" si="1"/>
        <v>4</v>
      </c>
      <c r="F71" s="3">
        <v>4</v>
      </c>
      <c r="G71" s="3">
        <v>0</v>
      </c>
      <c r="H71" s="3">
        <v>4</v>
      </c>
      <c r="I71" s="3">
        <v>0</v>
      </c>
      <c r="J71" s="3">
        <f t="shared" si="2"/>
        <v>4</v>
      </c>
      <c r="K71" s="3">
        <v>2</v>
      </c>
      <c r="L71" s="3">
        <v>2</v>
      </c>
      <c r="M71" s="5">
        <f t="shared" si="3"/>
        <v>0.6563689668752462</v>
      </c>
      <c r="N71" s="5">
        <f t="shared" si="4"/>
        <v>0.6563689668752462</v>
      </c>
      <c r="O71" s="5">
        <f t="shared" si="5"/>
        <v>0</v>
      </c>
      <c r="P71" s="5">
        <f>15000*H71/D71</f>
        <v>0.6563689668752462</v>
      </c>
      <c r="Q71" s="5">
        <f t="shared" si="7"/>
        <v>0</v>
      </c>
      <c r="R71" s="5">
        <f t="shared" si="8"/>
        <v>0.6563689668752462</v>
      </c>
      <c r="S71" s="5">
        <f t="shared" si="9"/>
        <v>0.3281844834376231</v>
      </c>
      <c r="T71" s="5">
        <f t="shared" si="10"/>
        <v>0.3281844834376231</v>
      </c>
      <c r="U71" s="1">
        <f t="shared" si="11"/>
        <v>59</v>
      </c>
      <c r="V71" s="13">
        <f t="shared" si="12"/>
        <v>246701</v>
      </c>
      <c r="W71" s="14" t="str">
        <f t="shared" si="13"/>
        <v>m. Jastrzębie Zdrój</v>
      </c>
      <c r="X71" s="13">
        <f t="shared" si="14"/>
        <v>4</v>
      </c>
      <c r="Y71" s="13">
        <f t="shared" si="15"/>
        <v>4</v>
      </c>
      <c r="Z71" s="18">
        <f t="shared" si="16"/>
        <v>0</v>
      </c>
      <c r="AA71" s="13">
        <f t="shared" si="17"/>
        <v>4</v>
      </c>
      <c r="AB71" s="13">
        <f t="shared" si="18"/>
        <v>4</v>
      </c>
      <c r="AC71" s="18">
        <f t="shared" si="19"/>
        <v>0</v>
      </c>
    </row>
    <row r="72" spans="1:29" ht="19.5" customHeight="1">
      <c r="A72" s="11">
        <v>60</v>
      </c>
      <c r="B72" s="6">
        <v>247901</v>
      </c>
      <c r="C72" s="4" t="s">
        <v>73</v>
      </c>
      <c r="D72" s="3">
        <v>60785</v>
      </c>
      <c r="E72" s="3">
        <f t="shared" si="1"/>
        <v>5</v>
      </c>
      <c r="F72" s="3">
        <v>5</v>
      </c>
      <c r="G72" s="3">
        <v>0</v>
      </c>
      <c r="H72" s="3">
        <v>5</v>
      </c>
      <c r="I72" s="3">
        <v>0</v>
      </c>
      <c r="J72" s="3">
        <f t="shared" si="2"/>
        <v>5</v>
      </c>
      <c r="K72" s="3">
        <v>4</v>
      </c>
      <c r="L72" s="3">
        <v>1</v>
      </c>
      <c r="M72" s="5">
        <f t="shared" si="3"/>
        <v>1.2338570370979682</v>
      </c>
      <c r="N72" s="5">
        <f t="shared" si="4"/>
        <v>1.2338570370979682</v>
      </c>
      <c r="O72" s="5">
        <f t="shared" si="5"/>
        <v>0</v>
      </c>
      <c r="P72" s="5">
        <f t="shared" si="6"/>
        <v>1.2338570370979682</v>
      </c>
      <c r="Q72" s="5">
        <f t="shared" si="7"/>
        <v>0</v>
      </c>
      <c r="R72" s="5">
        <f t="shared" si="8"/>
        <v>1.2338570370979682</v>
      </c>
      <c r="S72" s="5">
        <f t="shared" si="9"/>
        <v>0.9870856296783747</v>
      </c>
      <c r="T72" s="5">
        <f t="shared" si="10"/>
        <v>0.24677140741959366</v>
      </c>
      <c r="U72" s="1">
        <f t="shared" si="11"/>
        <v>60</v>
      </c>
      <c r="V72" s="13">
        <f t="shared" si="12"/>
        <v>247901</v>
      </c>
      <c r="W72" s="14" t="str">
        <f t="shared" si="13"/>
        <v>m. Żory</v>
      </c>
      <c r="X72" s="13">
        <f t="shared" si="14"/>
        <v>5</v>
      </c>
      <c r="Y72" s="13">
        <f t="shared" si="15"/>
        <v>5</v>
      </c>
      <c r="Z72" s="18">
        <f t="shared" si="16"/>
        <v>0</v>
      </c>
      <c r="AA72" s="13">
        <f t="shared" si="17"/>
        <v>5</v>
      </c>
      <c r="AB72" s="13">
        <f t="shared" si="18"/>
        <v>5</v>
      </c>
      <c r="AC72" s="18">
        <f t="shared" si="19"/>
        <v>0</v>
      </c>
    </row>
    <row r="73" spans="1:29" ht="19.5" customHeight="1">
      <c r="A73" s="7"/>
      <c r="B73" s="8"/>
      <c r="C73" s="9" t="s">
        <v>74</v>
      </c>
      <c r="D73" s="3">
        <v>1061860</v>
      </c>
      <c r="E73" s="6">
        <f aca="true" t="shared" si="24" ref="E73:L73">SUM(E13+E24+E37+E44+E54+E70+E71+E72)</f>
        <v>146</v>
      </c>
      <c r="F73" s="6">
        <f t="shared" si="24"/>
        <v>146</v>
      </c>
      <c r="G73" s="6">
        <f t="shared" si="24"/>
        <v>0</v>
      </c>
      <c r="H73" s="6">
        <f>SUM(H13+H24+H37+H44+H54+H70+H71+H72)</f>
        <v>138</v>
      </c>
      <c r="I73" s="6">
        <f t="shared" si="24"/>
        <v>8</v>
      </c>
      <c r="J73" s="6">
        <f t="shared" si="24"/>
        <v>154</v>
      </c>
      <c r="K73" s="6">
        <f t="shared" si="24"/>
        <v>45</v>
      </c>
      <c r="L73" s="6">
        <f t="shared" si="24"/>
        <v>109</v>
      </c>
      <c r="M73" s="5">
        <f t="shared" si="3"/>
        <v>2.062418774603055</v>
      </c>
      <c r="N73" s="5">
        <f t="shared" si="4"/>
        <v>2.062418774603055</v>
      </c>
      <c r="O73" s="5">
        <f t="shared" si="5"/>
        <v>0</v>
      </c>
      <c r="P73" s="5">
        <f t="shared" si="6"/>
        <v>1.9494095266795999</v>
      </c>
      <c r="Q73" s="5">
        <f t="shared" si="7"/>
        <v>0.11300924792345507</v>
      </c>
      <c r="R73" s="5">
        <f t="shared" si="8"/>
        <v>2.17542802252651</v>
      </c>
      <c r="S73" s="5">
        <f t="shared" si="9"/>
        <v>0.6356770195694348</v>
      </c>
      <c r="T73" s="5">
        <f t="shared" si="10"/>
        <v>1.5397510029570753</v>
      </c>
      <c r="U73" s="15"/>
      <c r="V73" s="16"/>
      <c r="W73" s="17" t="str">
        <f t="shared" si="13"/>
        <v>Razem</v>
      </c>
      <c r="X73" s="13">
        <f t="shared" si="14"/>
        <v>146</v>
      </c>
      <c r="Y73" s="13">
        <f t="shared" si="15"/>
        <v>146</v>
      </c>
      <c r="Z73" s="18">
        <f t="shared" si="16"/>
        <v>0</v>
      </c>
      <c r="AA73" s="13">
        <f t="shared" si="17"/>
        <v>154</v>
      </c>
      <c r="AB73" s="13">
        <f t="shared" si="18"/>
        <v>154</v>
      </c>
      <c r="AC73" s="18">
        <f t="shared" si="19"/>
        <v>0</v>
      </c>
    </row>
    <row r="75" ht="12.75">
      <c r="A75" t="s">
        <v>87</v>
      </c>
    </row>
    <row r="76" ht="12.75">
      <c r="A76" t="s">
        <v>89</v>
      </c>
    </row>
    <row r="77" ht="14.25">
      <c r="A77" s="19" t="s">
        <v>92</v>
      </c>
    </row>
    <row r="78" ht="12.75">
      <c r="A78" t="s">
        <v>88</v>
      </c>
    </row>
    <row r="79" ht="12.75">
      <c r="A79" t="s">
        <v>90</v>
      </c>
    </row>
  </sheetData>
  <mergeCells count="36">
    <mergeCell ref="AC9:AC11"/>
    <mergeCell ref="U3:AC3"/>
    <mergeCell ref="U4:AC4"/>
    <mergeCell ref="U5:AC5"/>
    <mergeCell ref="U6:AC6"/>
    <mergeCell ref="Y9:Y11"/>
    <mergeCell ref="Z9:Z11"/>
    <mergeCell ref="AA9:AA11"/>
    <mergeCell ref="AB9:AB11"/>
    <mergeCell ref="U9:U11"/>
    <mergeCell ref="V9:V11"/>
    <mergeCell ref="W9:W11"/>
    <mergeCell ref="X9:X11"/>
    <mergeCell ref="A9:A11"/>
    <mergeCell ref="B9:B11"/>
    <mergeCell ref="C9:C11"/>
    <mergeCell ref="D9:D11"/>
    <mergeCell ref="N9:Q9"/>
    <mergeCell ref="R9:R10"/>
    <mergeCell ref="S9:T9"/>
    <mergeCell ref="A3:T3"/>
    <mergeCell ref="A5:T5"/>
    <mergeCell ref="A6:T6"/>
    <mergeCell ref="M11:T11"/>
    <mergeCell ref="H10:H11"/>
    <mergeCell ref="I10:I11"/>
    <mergeCell ref="J9:J11"/>
    <mergeCell ref="K9:L9"/>
    <mergeCell ref="K10:K11"/>
    <mergeCell ref="L10:L11"/>
    <mergeCell ref="E9:E11"/>
    <mergeCell ref="F10:F11"/>
    <mergeCell ref="G10:G11"/>
    <mergeCell ref="A4:T4"/>
    <mergeCell ref="F9:I9"/>
    <mergeCell ref="M9:M10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</cp:lastModifiedBy>
  <cp:lastPrinted>2010-06-15T14:54:47Z</cp:lastPrinted>
  <dcterms:created xsi:type="dcterms:W3CDTF">1997-02-26T13:46:56Z</dcterms:created>
  <dcterms:modified xsi:type="dcterms:W3CDTF">2010-06-15T15:15:21Z</dcterms:modified>
  <cp:category/>
  <cp:version/>
  <cp:contentType/>
  <cp:contentStatus/>
</cp:coreProperties>
</file>